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C:\Users\luisa\Downloads\"/>
    </mc:Choice>
  </mc:AlternateContent>
  <xr:revisionPtr revIDLastSave="27" documentId="13_ncr:1_{DB510EA9-D7EB-483F-B861-3DB370DA3445}" xr6:coauthVersionLast="47" xr6:coauthVersionMax="47" xr10:uidLastSave="{95F0EF13-DC53-4FB5-A1FC-DA92907F00E3}"/>
  <bookViews>
    <workbookView xWindow="-120" yWindow="-120" windowWidth="20730" windowHeight="11040" tabRatio="850" firstSheet="2" activeTab="7" xr2:uid="{00000000-000D-0000-FFFF-FFFF00000000}"/>
  </bookViews>
  <sheets>
    <sheet name="Portada" sheetId="5" r:id="rId1"/>
    <sheet name="Léame" sheetId="7" r:id="rId2"/>
    <sheet name="Plan de acción" sheetId="1" r:id="rId3"/>
    <sheet name="Ruta" sheetId="14" r:id="rId4"/>
    <sheet name="Responsables" sheetId="6" r:id="rId5"/>
    <sheet name="$Preoperativa" sheetId="4" r:id="rId6"/>
    <sheet name="$ Operativo" sheetId="13" r:id="rId7"/>
    <sheet name="$S&amp;E" sheetId="1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3" l="1"/>
  <c r="H40" i="13"/>
  <c r="H41" i="13"/>
  <c r="H42" i="13"/>
  <c r="H43" i="13"/>
  <c r="H44" i="13"/>
  <c r="H45" i="13"/>
  <c r="H46" i="13"/>
  <c r="H39" i="13"/>
  <c r="H36" i="13"/>
  <c r="H34" i="13"/>
  <c r="H35" i="13"/>
  <c r="H32" i="13"/>
  <c r="H33" i="13"/>
  <c r="H37" i="13"/>
  <c r="H31" i="13"/>
  <c r="G5" i="12"/>
  <c r="G6" i="12"/>
  <c r="H29" i="13"/>
  <c r="H28" i="13"/>
  <c r="G4" i="12" l="1"/>
  <c r="G3" i="12"/>
  <c r="H26" i="4"/>
  <c r="H27" i="13"/>
  <c r="H26" i="13"/>
  <c r="H24" i="13"/>
  <c r="H23" i="13"/>
  <c r="H22" i="13"/>
  <c r="H21" i="13"/>
  <c r="H20" i="13"/>
  <c r="H19" i="13"/>
  <c r="H11" i="13"/>
  <c r="H10" i="13"/>
  <c r="H9" i="13"/>
  <c r="H8" i="13"/>
  <c r="H7" i="13"/>
  <c r="H25" i="4"/>
  <c r="H11" i="4"/>
  <c r="H12" i="4"/>
  <c r="H20" i="4"/>
  <c r="G9" i="12" l="1"/>
  <c r="H48" i="13"/>
  <c r="H17" i="13"/>
  <c r="H49" i="13" l="1"/>
  <c r="H50" i="13" s="1"/>
  <c r="H51" i="13" s="1"/>
  <c r="H52" i="13" s="1"/>
  <c r="H53" i="13" s="1"/>
  <c r="G10" i="6"/>
  <c r="G9" i="6"/>
  <c r="G8" i="6"/>
  <c r="G7" i="6"/>
  <c r="G5" i="6"/>
  <c r="G6" i="6"/>
  <c r="G4" i="6" l="1"/>
  <c r="G3" i="6"/>
  <c r="H8" i="4"/>
  <c r="H9" i="4"/>
  <c r="H10" i="4"/>
  <c r="H7" i="4"/>
  <c r="H24" i="4"/>
  <c r="H23" i="4" l="1"/>
  <c r="H22" i="4"/>
  <c r="H21" i="4"/>
  <c r="H19" i="4"/>
  <c r="H17" i="4"/>
  <c r="H30" i="4" l="1"/>
  <c r="H31" i="4" s="1"/>
  <c r="H32" i="4" l="1"/>
  <c r="H33" i="4" s="1"/>
  <c r="H34" i="4" l="1"/>
  <c r="H3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2" authorId="0" shapeId="0" xr:uid="{00000000-0006-0000-0400-000001000000}">
      <text>
        <r>
          <rPr>
            <b/>
            <sz val="9"/>
            <color indexed="81"/>
            <rFont val="Tahoma"/>
            <family val="2"/>
          </rPr>
          <t>Usuario:</t>
        </r>
        <r>
          <rPr>
            <sz val="9"/>
            <color indexed="81"/>
            <rFont val="Tahoma"/>
            <family val="2"/>
          </rPr>
          <t xml:space="preserve">
Tipo de personal: personas requeridas para la ejecución del proyecto ya sean calificadas, semicalificadas y no calificadas.
</t>
        </r>
      </text>
    </comment>
    <comment ref="C2" authorId="0" shapeId="0" xr:uid="{00000000-0006-0000-0400-000002000000}">
      <text>
        <r>
          <rPr>
            <b/>
            <sz val="9"/>
            <color indexed="81"/>
            <rFont val="Tahoma"/>
            <family val="2"/>
          </rPr>
          <t>Usuario:</t>
        </r>
        <r>
          <rPr>
            <sz val="9"/>
            <color indexed="81"/>
            <rFont val="Tahoma"/>
            <family val="2"/>
          </rPr>
          <t xml:space="preserve">
Cantidad: número de personas requeridas por tipo de personal, para el cumplimiento de los objetivos</t>
        </r>
      </text>
    </comment>
    <comment ref="E2" authorId="0" shapeId="0" xr:uid="{00000000-0006-0000-0400-000003000000}">
      <text>
        <r>
          <rPr>
            <b/>
            <sz val="9"/>
            <color indexed="81"/>
            <rFont val="Tahoma"/>
            <family val="2"/>
          </rPr>
          <t>Usuario:</t>
        </r>
        <r>
          <rPr>
            <sz val="9"/>
            <color indexed="81"/>
            <rFont val="Tahoma"/>
            <family val="2"/>
          </rPr>
          <t xml:space="preserve">
Tiempo: cantidad de tiempo en el que debe estar involucrado el equipo de trabajo (meses, semanas, días)
</t>
        </r>
      </text>
    </comment>
    <comment ref="F2" authorId="0" shapeId="0" xr:uid="{00000000-0006-0000-0400-000004000000}">
      <text>
        <r>
          <rPr>
            <b/>
            <sz val="9"/>
            <color indexed="81"/>
            <rFont val="Tahoma"/>
            <family val="2"/>
          </rPr>
          <t>Usuario:</t>
        </r>
        <r>
          <rPr>
            <sz val="9"/>
            <color indexed="81"/>
            <rFont val="Tahoma"/>
            <family val="2"/>
          </rPr>
          <t xml:space="preserve">
Costos de Personal: incluye salarios y prestaciones sociales, en este item se debe diferenciar el tipo de contratación: contrato laboral o prestación de servicios.
Los valores unitarios son establecidos por el proyecto y los recursos que se dispongan</t>
        </r>
      </text>
    </comment>
    <comment ref="G2" authorId="0" shapeId="0" xr:uid="{00000000-0006-0000-0400-000005000000}">
      <text>
        <r>
          <rPr>
            <b/>
            <sz val="9"/>
            <color indexed="81"/>
            <rFont val="Tahoma"/>
            <family val="2"/>
          </rPr>
          <t>Usuario:</t>
        </r>
        <r>
          <rPr>
            <sz val="9"/>
            <color indexed="81"/>
            <rFont val="Tahoma"/>
            <family val="2"/>
          </rPr>
          <t xml:space="preserve">
Para Obtener este valor, seguir fórmula de cálculo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6" authorId="0" shapeId="0" xr:uid="{00000000-0006-0000-0500-000001000000}">
      <text>
        <r>
          <rPr>
            <b/>
            <sz val="9"/>
            <color rgb="FF000000"/>
            <rFont val="Tahoma"/>
            <family val="2"/>
          </rPr>
          <t>Usuario:</t>
        </r>
        <r>
          <rPr>
            <sz val="9"/>
            <color rgb="FF000000"/>
            <rFont val="Tahoma"/>
            <family val="2"/>
          </rPr>
          <t xml:space="preserve">
</t>
        </r>
        <r>
          <rPr>
            <sz val="9"/>
            <color rgb="FF000000"/>
            <rFont val="Tahoma"/>
            <family val="2"/>
          </rPr>
          <t>El tipo de personal están relacionadas y descritas en la pestaña de responsables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6" authorId="0" shapeId="0" xr:uid="{AFAC7C23-CE57-4380-ADA1-A0E9A66069DC}">
      <text>
        <r>
          <rPr>
            <b/>
            <sz val="9"/>
            <color rgb="FF000000"/>
            <rFont val="Tahoma"/>
            <family val="2"/>
          </rPr>
          <t>Usuario:</t>
        </r>
        <r>
          <rPr>
            <sz val="9"/>
            <color rgb="FF000000"/>
            <rFont val="Tahoma"/>
            <family val="2"/>
          </rPr>
          <t xml:space="preserve">
</t>
        </r>
        <r>
          <rPr>
            <sz val="9"/>
            <color rgb="FF000000"/>
            <rFont val="Tahoma"/>
            <family val="2"/>
          </rPr>
          <t>El tipo de personal están relacionadas y descritas en la pestaña de responsables</t>
        </r>
      </text>
    </comment>
  </commentList>
</comments>
</file>

<file path=xl/sharedStrings.xml><?xml version="1.0" encoding="utf-8"?>
<sst xmlns="http://schemas.openxmlformats.org/spreadsheetml/2006/main" count="262" uniqueCount="188">
  <si>
    <t>Instrucciones</t>
  </si>
  <si>
    <r>
      <t xml:space="preserve">En este instrumento se presenta una guía práctica para la organización y proyección de todas las actividades: preoperativas, operativas, de mantenimiento, monitoreo y evaluación de proyectos de </t>
    </r>
    <r>
      <rPr>
        <sz val="14"/>
        <rFont val="Tahoma"/>
        <family val="2"/>
      </rPr>
      <t>SbN</t>
    </r>
    <r>
      <rPr>
        <sz val="14"/>
        <color theme="1"/>
        <rFont val="Tahoma"/>
        <family val="2"/>
      </rPr>
      <t>, y se especifican los costos, plan de compras y responsables. Los costos son de referencia y deberán ser actualizados al momento de la planeación presupuestal real</t>
    </r>
  </si>
  <si>
    <t>Fase 1. Preoperativa</t>
  </si>
  <si>
    <t>En la fase preoperativa se organizan y proyectan actividades de factibilidad, consulta, caracterización y análisis, entre otras, que contribuyen con la identificación de la problemática y el conocimiento del sitio donde se implementarán las estrategias y técnicas específicas de la SbN. Cabe aclarar que los costos son de referencia y deberan ser actualizados cada vez que se haga una planeación presupuestal del proyecto</t>
  </si>
  <si>
    <t>Fase 2. Operativa</t>
  </si>
  <si>
    <t>La fase operativa inicia una vez se han firmado los acuerdos de conservación con las partes interesadas e incluye el desarrollo de las estrategias técnicas y financieras propias de proyectos de SbN.</t>
  </si>
  <si>
    <t>Fase 3. Mantenimiento y monitoreo</t>
  </si>
  <si>
    <t>La fase de mantenimiento y monitoreo se contempla una vez se haya culminado la etapa de implementación y tiene en cuenta las actividades de inspección, control y manejo de los arreglos, estrategias o intervenciones que integran los proyectos de SbN.</t>
  </si>
  <si>
    <t>Plan de acción</t>
  </si>
  <si>
    <t>La construcción de un plan de acción se realiza con la intención de marcar el rumbo deseado dentro del desarrollo de un proyecto, asociado a proyectos de SbN. Para ello, se deben concretar las actividades necesarias para organizar los trabajo de manera que aumenten los rendimientos y se reduzcan los costos y el esfuerzo. Se propone incluir dentro del plan de acción: hitos, cronograma, responsables y presupuesto</t>
  </si>
  <si>
    <t>Ver Plan de acción</t>
  </si>
  <si>
    <t>Hitos</t>
  </si>
  <si>
    <t>Momento específico que se usa para medir el progreso de un proyecto hasta su objetivo final. Pueden estar formulados a través de indicadores, preguntas orientadoras, listas de chequeo o fechas de inicio, finalización o presentación de resultados</t>
  </si>
  <si>
    <t>Responsables</t>
  </si>
  <si>
    <t>Los responsables de un proyecto de SbN es el equipo de trabajo o personal vinculado a este. Para efectos presupuestales debe incluirse variables como:
Tipo de personal: personas requeridas para la ejecución del proyecto ya sean calificadas, semicalificadas y no calificadas
Cantidad: número de personas requeridas por tipo de personal, para el cumplimiento de los objetivos
Tiempo: cantidad de tiempo en el que debe estar involucrado el equipo de trabajo (meses, semanas, días)
Dedicación: porcentaje de tiempo al que debe estar vinculado el personal  al proyecto
Nota: en el encabezado de las columnas se presentan notas aclaratorias para el diligenciado del formato</t>
  </si>
  <si>
    <t>Ver responsables</t>
  </si>
  <si>
    <t>Fecha de entrega y temporalidad</t>
  </si>
  <si>
    <t>Dentro del plan de acción se incluye la columna de fechas, haciendo referencia a cronogramas proyectados para el cumplimiento de la actividad, que a su vez están asociadas a un lapso de tiempo, de corto, mediano y largo plazo (columna de temporalidad)</t>
  </si>
  <si>
    <t>Ver temporalidad</t>
  </si>
  <si>
    <t>Presupuesto</t>
  </si>
  <si>
    <r>
      <t xml:space="preserve">El presupuesto hace referencia a los costos proyectados para el desarrollo del proyecto, incluye:
</t>
    </r>
    <r>
      <rPr>
        <b/>
        <sz val="14"/>
        <color theme="1"/>
        <rFont val="Tahoma"/>
        <family val="2"/>
      </rPr>
      <t xml:space="preserve">Costos de personal: </t>
    </r>
    <r>
      <rPr>
        <sz val="14"/>
        <color theme="1"/>
        <rFont val="Tahoma"/>
        <family val="2"/>
      </rPr>
      <t xml:space="preserve">incluye salarios y prestaciones sociales, en este ítem se debe diferenciar el tipo de contratación: contrato laboral o prestación de servicios
</t>
    </r>
    <r>
      <rPr>
        <b/>
        <sz val="14"/>
        <color theme="1"/>
        <rFont val="Tahoma"/>
        <family val="2"/>
      </rPr>
      <t xml:space="preserve">Costos directos: </t>
    </r>
    <r>
      <rPr>
        <sz val="14"/>
        <color theme="1"/>
        <rFont val="Tahoma"/>
        <family val="2"/>
      </rPr>
      <t xml:space="preserve">se asocian a recursos financieros que se preveen usar en la ejecución de las actividades del proyecto. Deben incluir gastos de viaje, transporte, materiales, equipos, insumos, dotación
Costos imprevistos: se asocian a contingencias del proyecto y pueden incluirse dentro A.I.U como un porcentaje
</t>
    </r>
    <r>
      <rPr>
        <b/>
        <sz val="14"/>
        <color theme="1"/>
        <rFont val="Tahoma"/>
        <family val="2"/>
      </rPr>
      <t xml:space="preserve">A.I.U: </t>
    </r>
    <r>
      <rPr>
        <sz val="14"/>
        <color theme="1"/>
        <rFont val="Tahoma"/>
        <family val="2"/>
      </rPr>
      <t xml:space="preserve">corresponde con los costos proyectados, para la administración, imprevistos y utilidades
Impuestos: gravámenes proyectados dentro de la ejecución del proyecto
</t>
    </r>
  </si>
  <si>
    <t>Se presenta un formato a manera de ejemplo para la construcción de un presupuesto pre-operativo</t>
  </si>
  <si>
    <t>Ver presupuestos preoperativo</t>
  </si>
  <si>
    <t>Se presentan ejemplos de presupuestos para la implementación de algunas estrategias y técnicas de la SbN</t>
  </si>
  <si>
    <t>Ver presupuestos operativo</t>
  </si>
  <si>
    <t>Se presenta un formato a manera de ejemplo para la construcción de un presupuesto de mantenimiento, contempla en general, mano de obra e insumos, además, en este ítem es indispensable establecer desde la fase pre operativa la frecuencia anual y a lo largo del desarrollo del proyecto</t>
  </si>
  <si>
    <t>Ver presupuesto de mantenimiento</t>
  </si>
  <si>
    <t>Se presenta un formato a manera de ejemplo para la construcción de un presupuesto de seguimiento y evaluación: en este presupuesto se debe considerar equipo técnico y el tiempo y recursos necesarios para el procediendo de la información</t>
  </si>
  <si>
    <t>Ver presupuesto de S&amp;E</t>
  </si>
  <si>
    <t>Plan de compras</t>
  </si>
  <si>
    <t>El plan de compras es una herramienta que permite definir las necesidades de insumos (bienes, servicios y obras) para un período de actividades; además, se constituye un elemento que está integrado al presupuesto, al sistema contable – financiero, y al plan de acción del proyecto. Tenga presente, contactar y comparar proveedores y conseguir un trato igualitario con ellos</t>
  </si>
  <si>
    <t>Ver Plan de compras</t>
  </si>
  <si>
    <t>Versión 1</t>
  </si>
  <si>
    <t>REDCRE, 2022</t>
  </si>
  <si>
    <t>Versión 2</t>
  </si>
  <si>
    <t>Ejemplo adaptado por: Corporación Biocomercio Sostenible, Skaphe, 2025</t>
  </si>
  <si>
    <t>Plan de acción, hitos y presupuestos</t>
  </si>
  <si>
    <t>Regresar instructivo</t>
  </si>
  <si>
    <t>Fase</t>
  </si>
  <si>
    <t>Etapa</t>
  </si>
  <si>
    <t>Actividades</t>
  </si>
  <si>
    <t>Fecha de entrega</t>
  </si>
  <si>
    <t>Temporalidad</t>
  </si>
  <si>
    <t>Pre-operativas</t>
  </si>
  <si>
    <t>Preparación</t>
  </si>
  <si>
    <t xml:space="preserve">Caracterización territorial: </t>
  </si>
  <si>
    <t xml:space="preserve">Fecha de inicio del proyecto.
Análisis del clima, flora melífera y especies de abejas sin aguijón presentes.
</t>
  </si>
  <si>
    <t>Mes 1.</t>
  </si>
  <si>
    <t>Corto Plazo
(0 -4 meses)</t>
  </si>
  <si>
    <t>Responsables!A1</t>
  </si>
  <si>
    <t>$Preoperativa'!A1</t>
  </si>
  <si>
    <t>Descripción de conflictos, tensiones y desafíos</t>
  </si>
  <si>
    <t>Porcentaje del territorio diagnosticado.
selección y organización de los actores locales participantes.
Identificación de permisos y trámites ante la autoridad ambiental.</t>
  </si>
  <si>
    <t xml:space="preserve">Mes 1 </t>
  </si>
  <si>
    <t>Revisión de la normativa legal</t>
  </si>
  <si>
    <t>Definición del grupo comunitario: selección y organización de los actores locales participantes.</t>
  </si>
  <si>
    <t>Identificación de fuentes y esquemas de financiación</t>
  </si>
  <si>
    <t>Formulación</t>
  </si>
  <si>
    <t>Delimitar el área</t>
  </si>
  <si>
    <t xml:space="preserve">Objetivos y metas definidos. 
Planificación predial: revisión de colmenas, inventario de flora y definición de áreas para siembra asociada.
</t>
  </si>
  <si>
    <t>Mes 2 al mes 3</t>
  </si>
  <si>
    <t>Definir mecanismos de participación comunitaria</t>
  </si>
  <si>
    <t>Definir Objetivos y metas</t>
  </si>
  <si>
    <t>Valorar beneficios y beneficios</t>
  </si>
  <si>
    <t>Deficinición de alternativas de meliponicultura sostenible</t>
  </si>
  <si>
    <t>Mes 3</t>
  </si>
  <si>
    <t>Identificar alternativas</t>
  </si>
  <si>
    <t>Planificación</t>
  </si>
  <si>
    <t>Analizar riesgos</t>
  </si>
  <si>
    <t xml:space="preserve">Identificación de riesgos ambientales, sociales y técnicos (clima, deforestación, plagas, acceso vial, conflictos de uso del suelo, entre otros).
Identificación de impactos.
Definición de variables o indicadores. 
Evaluación participativa de riesgos con la comunidad y actores institucionales.
Proceso de selección transparente y participativo de los profesionales y técnicos locales.
Identificación de impactos.
Definición de variables o indicadores. 
Evaluación participativa de riesgos con la comunidad y actores institucionales.
Proceso de selección transparente y participativo de los profesionales y técnicos locales.
Costos planificados/costos del proyecto. </t>
  </si>
  <si>
    <t>Mes 4</t>
  </si>
  <si>
    <t>Seleccionar equipo técnico</t>
  </si>
  <si>
    <t>Construcción de diseños y/o planos</t>
  </si>
  <si>
    <t>Definir protocolo de monitoreo</t>
  </si>
  <si>
    <t>Identificación de impactos.
Identificación de variables o indicadores.</t>
  </si>
  <si>
    <t>Proyectar actividades, definir, costos, responsables y plan de costos</t>
  </si>
  <si>
    <t>Comprobaciones presupuestarias: ¿el dinero es suficiente?
Plan de adquisiciones para la dotación, mejora y adecuación de infraestructura para Meliponicultura sostenible.</t>
  </si>
  <si>
    <t>Operativas</t>
  </si>
  <si>
    <t>Implementación</t>
  </si>
  <si>
    <t>Firmar acuerdos de gobernanza y colaboración</t>
  </si>
  <si>
    <t>Número de acuerdos firmados con productores de miel con abejas nativas.</t>
  </si>
  <si>
    <t>Mes 5 al mes 6</t>
  </si>
  <si>
    <t>Mediano plazo
(Mes 4 al mes 20)</t>
  </si>
  <si>
    <t>$Operativo'!A1</t>
  </si>
  <si>
    <t>Ejecutación de labores y actividades programadas en las fases pre-operativas, operativas y de mantenimiento</t>
  </si>
  <si>
    <t>Porcentaje del plan implementado.
Instalación de colmenas: adecuación de los meliponarios y ubicación estratégica de las colonias. 
Formación y acompañamiento técnico: capacitación continua en manejo, producción y buenas prácticas meliponícolas.</t>
  </si>
  <si>
    <t>Mes 6 al mes 20</t>
  </si>
  <si>
    <t>Realizar actividades de monitoreo</t>
  </si>
  <si>
    <t>Porcentaje del plan de monitoreo implementado. Seguimiento a la adaptación de las colmenas y evaluación de la productividad.</t>
  </si>
  <si>
    <t xml:space="preserve">Ejecutar actividades de   inspección, control y manejo de los arreglos, estrategias o intervenciones que integran la SbN.  </t>
  </si>
  <si>
    <t>Implementación productiva: desarrollo de actividades de manejo, cosecha y procesamiento sostenible de productos.
Consolidación empresarial: conformación y fortalecimiento de la empresa comunitaria de meliponicultura.
Gestión de mercado y permisos: tramitación de registros sanitarios (Invima) y permisos ambientales para la comercialización.</t>
  </si>
  <si>
    <t xml:space="preserve">Mes 6 al mes 20 </t>
  </si>
  <si>
    <t>Mantenimiento y monitoreo</t>
  </si>
  <si>
    <t>Largo plazo
(mes 20 en adelante)</t>
  </si>
  <si>
    <t xml:space="preserve">Evaluación </t>
  </si>
  <si>
    <t>Seguimiento y aprendizajes</t>
  </si>
  <si>
    <t>Analizar los avances en el cumplimiento de los objetivos y metas establecidas</t>
  </si>
  <si>
    <t>Análisis del cumplimiento de objetivos.
Seguimiento de indicadores definidos (producción, ingresos, biodiversidad, grado de apropiación comunitaria).
Sistematización de lecciones aprendidas y ajuste del plan operativo.
 Escalamiento: incorporar más colonias, diversificar productos (propóleo, ceras, turismo), replicar en otras veredas/Áreas.
 Gestión de riesgo: cambio climático, plagas/enfermedades, variabilidad de mercado.</t>
  </si>
  <si>
    <t xml:space="preserve">    Mes 21 al mes 24 y de manera perióridica</t>
  </si>
  <si>
    <t>$S&amp;E'!A1</t>
  </si>
  <si>
    <t>Identificar ajustes</t>
  </si>
  <si>
    <t>Identificación de ajustes.
Fecha de finalización del proyecto</t>
  </si>
  <si>
    <t xml:space="preserve">Permanente.
</t>
  </si>
  <si>
    <t>RUTA PARA FORMULACIÓN DE PROYECTOS SbN: MELIPONICULTURA SOSTENIBLE</t>
  </si>
  <si>
    <t>Porfa explicar que este proyecto con est epresupuesto es para cuantas Hectareas, cuantas familias, que produccion</t>
  </si>
  <si>
    <t>Fuente: Experiencia y documentación recopilada por la Corporación Biocomercio Sostenible.</t>
  </si>
  <si>
    <t>Tipo de personal</t>
  </si>
  <si>
    <t>Cantidad</t>
  </si>
  <si>
    <t>Tiempo  (meses)</t>
  </si>
  <si>
    <t>Dedicación (%)</t>
  </si>
  <si>
    <t>Valor unitario</t>
  </si>
  <si>
    <t>Valor parcial</t>
  </si>
  <si>
    <t>Coordinador/a del proyecto y especialista en meliponicultura. Los dos primeros años es financiado por el proyecto para todo proceso de estructuración y puesta en marcha; posteriormente sus ingresos dependeran de la meliponicultura</t>
  </si>
  <si>
    <t>Donde contratan asi? Bajemole no?</t>
  </si>
  <si>
    <t xml:space="preserve">Auxiliar administrativo. Los dos primeros años es financiado por el proyecto para todo proceso de estructuración y puesta en marcha; posteriormente sus ingresos dependeran de la meliponicultura </t>
  </si>
  <si>
    <t>Especialista en Restauración Ecológica y Flora Melífera</t>
  </si>
  <si>
    <t>Asistente Técnico-Operativo</t>
  </si>
  <si>
    <t>Asesor en mercados y alianzas comerciales</t>
  </si>
  <si>
    <t xml:space="preserve">Presupuesto preoperativo </t>
  </si>
  <si>
    <t>Equipo de trabajo (Responsables)</t>
  </si>
  <si>
    <t>Personal</t>
  </si>
  <si>
    <t>Tiempo  (meses, años)</t>
  </si>
  <si>
    <t>Coordinador/a del proyecto y especialista en meliponicultura. Los dos primeros años es financiado por el proyecto para todo proceso de estructuración y puesta en marcha; posteriormente sus ingresos dependeran de la actividad turistica</t>
  </si>
  <si>
    <t>Subtotal equipo de trabajo</t>
  </si>
  <si>
    <t>Otros costos directos</t>
  </si>
  <si>
    <t>Descripción</t>
  </si>
  <si>
    <t>Unidad</t>
  </si>
  <si>
    <t>Papelería</t>
  </si>
  <si>
    <t>Mes</t>
  </si>
  <si>
    <t>Transporte terrestre</t>
  </si>
  <si>
    <t>Día</t>
  </si>
  <si>
    <t>Viáticos</t>
  </si>
  <si>
    <t>Alojamientos</t>
  </si>
  <si>
    <t>Transporte aereo</t>
  </si>
  <si>
    <t>Talleres comunitarios</t>
  </si>
  <si>
    <t>Taller</t>
  </si>
  <si>
    <t>Subtotal otros costos directos</t>
  </si>
  <si>
    <t>Subtotal fase preoperativa</t>
  </si>
  <si>
    <t>A.I.U</t>
  </si>
  <si>
    <t xml:space="preserve">Total  </t>
  </si>
  <si>
    <t>IVA (19%)</t>
  </si>
  <si>
    <t>Total proyecto incluido IVA</t>
  </si>
  <si>
    <t>Global</t>
  </si>
  <si>
    <t>Talleres comunitarios o ECAS</t>
  </si>
  <si>
    <t>Establecimiento de meliponarios por predio</t>
  </si>
  <si>
    <t>Establecimiento de colonias</t>
  </si>
  <si>
    <t>Cajas x predio (10)</t>
  </si>
  <si>
    <t>Material biológico para nuevas colmenas</t>
  </si>
  <si>
    <t>Predio (10x predio)</t>
  </si>
  <si>
    <t>Elementos para cosecha</t>
  </si>
  <si>
    <r>
      <rPr>
        <sz val="12"/>
        <color rgb="FFFF0000"/>
        <rFont val="Arial"/>
      </rPr>
      <t xml:space="preserve">Planca </t>
    </r>
    <r>
      <rPr>
        <sz val="12"/>
        <color rgb="FF000000"/>
        <rFont val="Arial"/>
      </rPr>
      <t>- gorro de protección</t>
    </r>
  </si>
  <si>
    <t>Enriquecimiento de bosques y establecimiento de jardines polinizadores (Se estima un promedio de 30 árboles por predio selleccionados dentro de la planificación predial. Los árboles deben tener más de 60 cm para siembra con el fin de disminuir acciones de mantenimiento.</t>
  </si>
  <si>
    <t>Predio</t>
  </si>
  <si>
    <t>Equipos básicos para transformación de miel de la empresa comunitaria.</t>
  </si>
  <si>
    <t>Marmita con capacidad de 50 lts</t>
  </si>
  <si>
    <t>Mesa de acero inoxidable</t>
  </si>
  <si>
    <t>Refráctómetro</t>
  </si>
  <si>
    <t>Termómetro de alimentos</t>
  </si>
  <si>
    <t>Báscula electrónica inalámbrica</t>
  </si>
  <si>
    <t>Probetas</t>
  </si>
  <si>
    <t>Transporte de insumos hasta el territorio</t>
  </si>
  <si>
    <t>Transporte</t>
  </si>
  <si>
    <t>Comercialización de productos</t>
  </si>
  <si>
    <t>Marketing digital pautas publicitarias en plataformas como INSTGRAM, FACEBOOK, GOOGLE ADS, TIK TOK. Para impulsar la comercialización y reconocimiento de la marca</t>
  </si>
  <si>
    <t>Pautas</t>
  </si>
  <si>
    <t>Acompañamiento registro sanitario</t>
  </si>
  <si>
    <t>Asesoría</t>
  </si>
  <si>
    <t xml:space="preserve">	Registro sanitario</t>
  </si>
  <si>
    <t>Registro</t>
  </si>
  <si>
    <t>Diseño de marca</t>
  </si>
  <si>
    <t>Marca</t>
  </si>
  <si>
    <t>Registro de marca</t>
  </si>
  <si>
    <t>Muestras para promoción de ventas: envase Vidrio Conserva 250ml Con Tap</t>
  </si>
  <si>
    <t>Frasco</t>
  </si>
  <si>
    <t>pregunta de curiosidad.. donde se dice cual es el precio de venta?</t>
  </si>
  <si>
    <t>Muestras para promoción de ventas: diseño de etiqueta</t>
  </si>
  <si>
    <t>Etiqueta</t>
  </si>
  <si>
    <t>Muestras para promoción de ventas: impresión de etiquetas  de 3.5 x 13 cm</t>
  </si>
  <si>
    <t xml:space="preserve">Participación en ferias: ferias  especializadas	</t>
  </si>
  <si>
    <t>Feria</t>
  </si>
  <si>
    <t>Seguimiento</t>
  </si>
  <si>
    <t>Monitoreo</t>
  </si>
  <si>
    <t>Tiempo de dedicación</t>
  </si>
  <si>
    <t>cantidad</t>
  </si>
  <si>
    <t>Valor total</t>
  </si>
  <si>
    <t>Coordinador/a del proyecto y especialista en meliponicultura.</t>
  </si>
  <si>
    <t>Auxiliar administrativo.</t>
  </si>
  <si>
    <t>Directos: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</si>
</sst>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 #,##0;[Red]\-&quot;$&quot;\ #,##0"/>
    <numFmt numFmtId="165" formatCode="_-&quot;$&quot;\ * #,##0.00_-;\-&quot;$&quot;\ * #,##0.00_-;_-&quot;$&quot;\ * &quot;-&quot;??_-;_-@_-"/>
    <numFmt numFmtId="166" formatCode="_ &quot;$&quot;\ * #,##0_ ;_ &quot;$&quot;\ * \-#,##0_ ;_ &quot;$&quot;\ * &quot;-&quot;_ ;_ @_ "/>
    <numFmt numFmtId="167" formatCode="_ * #,##0_ ;_ * \-#,##0_ ;_ * &quot;-&quot;_ ;_ @_ "/>
    <numFmt numFmtId="168" formatCode="_ &quot;$&quot;\ * #,##0.00_ ;_ &quot;$&quot;\ * \-#,##0.00_ ;_ &quot;$&quot;\ * &quot;-&quot;??_ ;_ @_ "/>
    <numFmt numFmtId="169" formatCode="_ * #,##0.00_ ;_ * \-#,##0.00_ ;_ * &quot;-&quot;??_ ;_ @_ "/>
    <numFmt numFmtId="170" formatCode="_ [$€-2]\ * #,##0.00_ ;_ [$€-2]\ * \-#,##0.00_ ;_ [$€-2]\ * &quot;-&quot;??_ "/>
    <numFmt numFmtId="171" formatCode="&quot;$&quot;\ #,##0;[Red]&quot;$&quot;\ #,##0"/>
    <numFmt numFmtId="172" formatCode="_-[$$-240A]\ * #,##0_-;\-[$$-240A]\ * #,##0_-;_-[$$-240A]\ * &quot;-&quot;??_-;_-@_-"/>
    <numFmt numFmtId="173" formatCode="&quot;$&quot;\ #,##0"/>
  </numFmts>
  <fonts count="44">
    <font>
      <sz val="11"/>
      <color theme="1"/>
      <name val="Calibri"/>
      <family val="2"/>
      <scheme val="minor"/>
    </font>
    <font>
      <sz val="10"/>
      <color theme="1"/>
      <name val="Arial"/>
      <family val="2"/>
    </font>
    <font>
      <sz val="10"/>
      <name val="Arial"/>
      <family val="2"/>
    </font>
    <font>
      <u/>
      <sz val="11"/>
      <color theme="10"/>
      <name val="Calibri"/>
      <family val="2"/>
      <scheme val="minor"/>
    </font>
    <font>
      <sz val="11"/>
      <color theme="1"/>
      <name val="Calibri"/>
      <family val="2"/>
      <scheme val="minor"/>
    </font>
    <font>
      <sz val="8"/>
      <color theme="1"/>
      <name val="Arial"/>
      <family val="2"/>
    </font>
    <font>
      <sz val="11"/>
      <color theme="1"/>
      <name val="Arial"/>
      <family val="2"/>
    </font>
    <font>
      <sz val="12"/>
      <color theme="1"/>
      <name val="Arial"/>
      <family val="2"/>
    </font>
    <font>
      <b/>
      <sz val="12"/>
      <color theme="1"/>
      <name val="Arial"/>
      <family val="2"/>
    </font>
    <font>
      <sz val="8"/>
      <name val="Calibri"/>
      <family val="2"/>
      <scheme val="minor"/>
    </font>
    <font>
      <sz val="9"/>
      <color indexed="81"/>
      <name val="Tahoma"/>
      <family val="2"/>
    </font>
    <font>
      <b/>
      <sz val="9"/>
      <color indexed="81"/>
      <name val="Tahoma"/>
      <family val="2"/>
    </font>
    <font>
      <sz val="10"/>
      <color theme="1"/>
      <name val="Calibri"/>
      <family val="2"/>
      <scheme val="minor"/>
    </font>
    <font>
      <b/>
      <sz val="11"/>
      <color theme="1"/>
      <name val="Arial"/>
      <family val="2"/>
    </font>
    <font>
      <u/>
      <sz val="9"/>
      <color theme="10"/>
      <name val="Calibri"/>
      <family val="2"/>
      <scheme val="minor"/>
    </font>
    <font>
      <sz val="12"/>
      <color theme="1"/>
      <name val="Calibri"/>
      <family val="2"/>
      <scheme val="minor"/>
    </font>
    <font>
      <sz val="16"/>
      <color theme="1"/>
      <name val="Calibri"/>
      <family val="2"/>
      <scheme val="minor"/>
    </font>
    <font>
      <b/>
      <sz val="20"/>
      <color theme="1"/>
      <name val="Arial"/>
      <family val="2"/>
    </font>
    <font>
      <sz val="20"/>
      <color theme="1"/>
      <name val="Arial"/>
      <family val="2"/>
    </font>
    <font>
      <b/>
      <u/>
      <sz val="12"/>
      <color theme="1"/>
      <name val="Calibri"/>
      <family val="2"/>
      <scheme val="minor"/>
    </font>
    <font>
      <b/>
      <u/>
      <sz val="12"/>
      <name val="Calibri"/>
      <family val="2"/>
      <scheme val="minor"/>
    </font>
    <font>
      <b/>
      <sz val="12"/>
      <name val="Calibri"/>
      <family val="2"/>
      <scheme val="minor"/>
    </font>
    <font>
      <sz val="12"/>
      <name val="Arial"/>
      <family val="2"/>
    </font>
    <font>
      <b/>
      <sz val="18"/>
      <color theme="1"/>
      <name val="Arial"/>
      <family val="2"/>
    </font>
    <font>
      <b/>
      <sz val="20"/>
      <name val="Arial"/>
      <family val="2"/>
    </font>
    <font>
      <u/>
      <sz val="18"/>
      <color theme="10"/>
      <name val="Calibri"/>
      <family val="2"/>
      <scheme val="minor"/>
    </font>
    <font>
      <sz val="12"/>
      <color theme="1"/>
      <name val="Tahoma"/>
      <family val="2"/>
    </font>
    <font>
      <b/>
      <sz val="12"/>
      <color theme="1"/>
      <name val="Tahoma"/>
      <family val="2"/>
    </font>
    <font>
      <sz val="14"/>
      <color theme="1"/>
      <name val="Tahoma"/>
      <family val="2"/>
    </font>
    <font>
      <sz val="14"/>
      <name val="Tahoma"/>
      <family val="2"/>
    </font>
    <font>
      <b/>
      <sz val="14"/>
      <color theme="1"/>
      <name val="Tahoma"/>
      <family val="2"/>
    </font>
    <font>
      <b/>
      <sz val="12"/>
      <color theme="0"/>
      <name val="Arial"/>
      <family val="2"/>
    </font>
    <font>
      <sz val="12"/>
      <color rgb="FF000000"/>
      <name val="Arial"/>
      <family val="2"/>
    </font>
    <font>
      <sz val="12"/>
      <color rgb="FF000000"/>
      <name val="Tahoma"/>
      <family val="2"/>
    </font>
    <font>
      <u/>
      <sz val="12"/>
      <color theme="10"/>
      <name val="Tahoma"/>
      <family val="2"/>
    </font>
    <font>
      <b/>
      <sz val="11"/>
      <color theme="0"/>
      <name val="Arial"/>
      <family val="2"/>
    </font>
    <font>
      <b/>
      <sz val="9"/>
      <color rgb="FF000000"/>
      <name val="Tahoma"/>
      <family val="2"/>
    </font>
    <font>
      <sz val="9"/>
      <color rgb="FF000000"/>
      <name val="Tahoma"/>
      <family val="2"/>
    </font>
    <font>
      <b/>
      <sz val="11"/>
      <name val="Calibri"/>
      <family val="2"/>
      <scheme val="minor"/>
    </font>
    <font>
      <sz val="12"/>
      <color theme="7"/>
      <name val="Arial"/>
      <family val="2"/>
    </font>
    <font>
      <sz val="12"/>
      <color rgb="FFFF0000"/>
      <name val="Arial"/>
      <family val="2"/>
    </font>
    <font>
      <sz val="11"/>
      <color rgb="FFFF0000"/>
      <name val="Calibri"/>
      <family val="2"/>
      <scheme val="minor"/>
    </font>
    <font>
      <sz val="12"/>
      <color rgb="FFFF0000"/>
      <name val="Arial"/>
    </font>
    <font>
      <sz val="12"/>
      <color rgb="FF000000"/>
      <name val="Arial"/>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4241"/>
        <bgColor indexed="64"/>
      </patternFill>
    </fill>
    <fill>
      <patternFill patternType="solid">
        <fgColor theme="8"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8">
    <xf numFmtId="0" fontId="0" fillId="0" borderId="0"/>
    <xf numFmtId="0" fontId="2" fillId="0" borderId="0"/>
    <xf numFmtId="170"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cellStyleXfs>
  <cellXfs count="265">
    <xf numFmtId="0" fontId="0" fillId="0" borderId="0" xfId="0"/>
    <xf numFmtId="0" fontId="1" fillId="0" borderId="0" xfId="0" applyFont="1"/>
    <xf numFmtId="0" fontId="5" fillId="0" borderId="0" xfId="0" applyFont="1"/>
    <xf numFmtId="0" fontId="0" fillId="2" borderId="0" xfId="0" applyFill="1"/>
    <xf numFmtId="0" fontId="0" fillId="2" borderId="0" xfId="0" applyFill="1" applyAlignment="1">
      <alignment vertical="center"/>
    </xf>
    <xf numFmtId="0" fontId="15" fillId="2" borderId="0" xfId="0" applyFont="1" applyFill="1"/>
    <xf numFmtId="0" fontId="19" fillId="2" borderId="0" xfId="22" applyFont="1" applyFill="1" applyBorder="1" applyAlignment="1">
      <alignment wrapText="1"/>
    </xf>
    <xf numFmtId="0" fontId="20" fillId="2" borderId="0" xfId="22" applyFont="1" applyFill="1" applyBorder="1" applyAlignment="1">
      <alignment wrapText="1"/>
    </xf>
    <xf numFmtId="0" fontId="20" fillId="2" borderId="0" xfId="22" applyFont="1" applyFill="1" applyBorder="1"/>
    <xf numFmtId="0" fontId="21" fillId="2" borderId="0" xfId="0" applyFont="1" applyFill="1"/>
    <xf numFmtId="0" fontId="21" fillId="2" borderId="0" xfId="0" applyFont="1" applyFill="1" applyAlignment="1">
      <alignment vertical="center"/>
    </xf>
    <xf numFmtId="0" fontId="20" fillId="2" borderId="0" xfId="22" applyFont="1" applyFill="1" applyBorder="1" applyAlignment="1">
      <alignment vertical="top"/>
    </xf>
    <xf numFmtId="0" fontId="15" fillId="2" borderId="0" xfId="0" applyFont="1" applyFill="1" applyAlignment="1">
      <alignment vertical="center"/>
    </xf>
    <xf numFmtId="0" fontId="19" fillId="2" borderId="0" xfId="22" applyFont="1" applyFill="1"/>
    <xf numFmtId="0" fontId="0" fillId="2" borderId="0" xfId="0" applyFill="1" applyAlignment="1">
      <alignment vertical="top"/>
    </xf>
    <xf numFmtId="0" fontId="7" fillId="0" borderId="0" xfId="0" applyFont="1" applyAlignment="1">
      <alignment vertical="center" wrapText="1"/>
    </xf>
    <xf numFmtId="0" fontId="1" fillId="2" borderId="0" xfId="0" applyFont="1" applyFill="1"/>
    <xf numFmtId="0" fontId="3" fillId="2" borderId="0" xfId="22" applyFill="1"/>
    <xf numFmtId="0" fontId="16" fillId="2" borderId="0" xfId="0" applyFont="1" applyFill="1" applyAlignment="1">
      <alignment vertical="center"/>
    </xf>
    <xf numFmtId="0" fontId="7" fillId="2" borderId="0" xfId="0" applyFont="1" applyFill="1" applyAlignment="1">
      <alignment vertical="center" wrapText="1"/>
    </xf>
    <xf numFmtId="0" fontId="5" fillId="2" borderId="0" xfId="0" applyFont="1" applyFill="1"/>
    <xf numFmtId="0" fontId="33" fillId="0" borderId="1" xfId="0" applyFont="1" applyBorder="1" applyAlignment="1">
      <alignment vertical="center" wrapText="1"/>
    </xf>
    <xf numFmtId="0" fontId="26" fillId="0" borderId="1" xfId="0" applyFont="1" applyBorder="1" applyAlignment="1">
      <alignment vertical="center" wrapText="1"/>
    </xf>
    <xf numFmtId="0" fontId="33" fillId="0" borderId="11" xfId="0" applyFont="1" applyBorder="1" applyAlignment="1">
      <alignment vertical="center" wrapText="1"/>
    </xf>
    <xf numFmtId="0" fontId="27" fillId="3" borderId="13" xfId="0" applyFont="1" applyFill="1" applyBorder="1" applyAlignment="1">
      <alignment horizontal="center" vertical="center" wrapText="1"/>
    </xf>
    <xf numFmtId="0" fontId="33" fillId="0" borderId="16" xfId="0" applyFont="1" applyBorder="1" applyAlignment="1">
      <alignment vertical="center" wrapText="1"/>
    </xf>
    <xf numFmtId="0" fontId="1" fillId="2" borderId="18" xfId="0" applyFont="1" applyFill="1" applyBorder="1"/>
    <xf numFmtId="0" fontId="1" fillId="2" borderId="5" xfId="0" applyFont="1" applyFill="1" applyBorder="1"/>
    <xf numFmtId="0" fontId="7" fillId="2" borderId="5" xfId="0" applyFont="1" applyFill="1" applyBorder="1" applyAlignment="1">
      <alignment vertical="center" wrapText="1"/>
    </xf>
    <xf numFmtId="0" fontId="5" fillId="2" borderId="5" xfId="0" applyFont="1" applyFill="1" applyBorder="1"/>
    <xf numFmtId="0" fontId="1" fillId="2" borderId="22" xfId="0" applyFont="1" applyFill="1" applyBorder="1"/>
    <xf numFmtId="0" fontId="31" fillId="6" borderId="27" xfId="0" applyFont="1" applyFill="1" applyBorder="1" applyAlignment="1">
      <alignment horizontal="center" vertical="center" wrapText="1"/>
    </xf>
    <xf numFmtId="0" fontId="31" fillId="6" borderId="28" xfId="0" applyFont="1" applyFill="1" applyBorder="1" applyAlignment="1">
      <alignment horizontal="center" vertical="center" wrapText="1"/>
    </xf>
    <xf numFmtId="0" fontId="31" fillId="6" borderId="29" xfId="0" applyFont="1" applyFill="1" applyBorder="1" applyAlignment="1">
      <alignment horizontal="center" vertical="center" wrapText="1"/>
    </xf>
    <xf numFmtId="0" fontId="7" fillId="2" borderId="0" xfId="0" applyFont="1" applyFill="1"/>
    <xf numFmtId="0" fontId="7" fillId="2" borderId="26" xfId="0" applyFont="1" applyFill="1" applyBorder="1"/>
    <xf numFmtId="0" fontId="7" fillId="2" borderId="4" xfId="0" applyFont="1" applyFill="1" applyBorder="1"/>
    <xf numFmtId="9" fontId="7" fillId="2" borderId="4" xfId="23" applyFont="1" applyFill="1" applyBorder="1"/>
    <xf numFmtId="165" fontId="7" fillId="2" borderId="4" xfId="24" applyFont="1" applyFill="1" applyBorder="1"/>
    <xf numFmtId="165" fontId="7" fillId="2" borderId="25" xfId="24" applyFont="1" applyFill="1" applyBorder="1"/>
    <xf numFmtId="0" fontId="7" fillId="2" borderId="13" xfId="0" applyFont="1" applyFill="1" applyBorder="1"/>
    <xf numFmtId="0" fontId="7" fillId="2" borderId="1" xfId="0" applyFont="1" applyFill="1" applyBorder="1"/>
    <xf numFmtId="9" fontId="7" fillId="2" borderId="1" xfId="23" applyFont="1" applyFill="1" applyBorder="1"/>
    <xf numFmtId="165" fontId="7" fillId="2" borderId="1" xfId="24" applyFont="1" applyFill="1" applyBorder="1"/>
    <xf numFmtId="165" fontId="7" fillId="2" borderId="14" xfId="24" applyFont="1" applyFill="1" applyBorder="1"/>
    <xf numFmtId="0" fontId="7" fillId="2" borderId="5" xfId="0" applyFont="1" applyFill="1" applyBorder="1"/>
    <xf numFmtId="0" fontId="7" fillId="2" borderId="15" xfId="0" applyFont="1" applyFill="1" applyBorder="1"/>
    <xf numFmtId="0" fontId="7" fillId="2" borderId="16" xfId="0" applyFont="1" applyFill="1" applyBorder="1"/>
    <xf numFmtId="165" fontId="7" fillId="2" borderId="16" xfId="24" applyFont="1" applyFill="1" applyBorder="1"/>
    <xf numFmtId="165" fontId="7" fillId="2" borderId="17" xfId="24" applyFont="1" applyFill="1" applyBorder="1"/>
    <xf numFmtId="0" fontId="2" fillId="2" borderId="0" xfId="0" applyFont="1" applyFill="1"/>
    <xf numFmtId="0" fontId="31" fillId="6" borderId="27" xfId="0" applyFont="1" applyFill="1" applyBorder="1" applyAlignment="1">
      <alignment horizontal="center" vertical="center"/>
    </xf>
    <xf numFmtId="0" fontId="31" fillId="6" borderId="28" xfId="0" applyFont="1" applyFill="1" applyBorder="1" applyAlignment="1">
      <alignment horizontal="center" vertical="center"/>
    </xf>
    <xf numFmtId="0" fontId="12" fillId="2" borderId="0" xfId="0" applyFont="1" applyFill="1"/>
    <xf numFmtId="0" fontId="32" fillId="2" borderId="0" xfId="0" applyFont="1" applyFill="1" applyAlignment="1">
      <alignment horizontal="center" vertical="center"/>
    </xf>
    <xf numFmtId="164" fontId="8" fillId="4" borderId="21" xfId="0" applyNumberFormat="1" applyFont="1" applyFill="1" applyBorder="1" applyAlignment="1">
      <alignment horizontal="right" vertical="center"/>
    </xf>
    <xf numFmtId="164" fontId="8" fillId="3" borderId="21" xfId="0" applyNumberFormat="1" applyFont="1" applyFill="1" applyBorder="1" applyAlignment="1">
      <alignment horizontal="right" vertical="center"/>
    </xf>
    <xf numFmtId="164" fontId="31" fillId="6" borderId="21" xfId="0" applyNumberFormat="1" applyFont="1" applyFill="1" applyBorder="1" applyAlignment="1">
      <alignment horizontal="right" vertical="center"/>
    </xf>
    <xf numFmtId="164" fontId="31" fillId="6" borderId="24" xfId="0" applyNumberFormat="1" applyFont="1" applyFill="1" applyBorder="1" applyAlignment="1">
      <alignment horizontal="right" vertical="center"/>
    </xf>
    <xf numFmtId="164" fontId="31" fillId="6" borderId="20" xfId="0" applyNumberFormat="1" applyFont="1" applyFill="1" applyBorder="1" applyAlignment="1">
      <alignment horizontal="right" vertical="center"/>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164" fontId="22" fillId="2" borderId="1" xfId="0" applyNumberFormat="1" applyFont="1" applyFill="1" applyBorder="1" applyAlignment="1">
      <alignment horizontal="right" vertical="center"/>
    </xf>
    <xf numFmtId="0" fontId="31" fillId="6" borderId="18" xfId="0" applyFont="1" applyFill="1" applyBorder="1" applyAlignment="1">
      <alignment horizontal="center" vertical="center"/>
    </xf>
    <xf numFmtId="0" fontId="31" fillId="6" borderId="19" xfId="0" applyFont="1" applyFill="1" applyBorder="1" applyAlignment="1">
      <alignment horizontal="center" vertical="center"/>
    </xf>
    <xf numFmtId="0" fontId="31" fillId="6" borderId="19"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7" fillId="2" borderId="1" xfId="0" applyFont="1" applyFill="1" applyBorder="1" applyAlignment="1">
      <alignment horizontal="center" vertical="center"/>
    </xf>
    <xf numFmtId="9" fontId="7" fillId="2" borderId="1" xfId="23" applyFont="1" applyFill="1" applyBorder="1" applyAlignment="1">
      <alignment horizontal="center" vertical="center"/>
    </xf>
    <xf numFmtId="164" fontId="7" fillId="2" borderId="1" xfId="0" applyNumberFormat="1" applyFont="1" applyFill="1" applyBorder="1" applyAlignment="1">
      <alignment horizontal="right" vertical="center"/>
    </xf>
    <xf numFmtId="164" fontId="8" fillId="2" borderId="9"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8" fillId="2" borderId="14" xfId="0" applyFont="1" applyFill="1" applyBorder="1" applyAlignment="1">
      <alignment horizontal="center" vertical="center" wrapText="1"/>
    </xf>
    <xf numFmtId="171" fontId="7" fillId="2" borderId="14" xfId="0" applyNumberFormat="1" applyFont="1" applyFill="1" applyBorder="1" applyAlignment="1">
      <alignment horizontal="right" vertical="center"/>
    </xf>
    <xf numFmtId="0" fontId="32" fillId="2" borderId="14" xfId="0" applyFont="1" applyFill="1" applyBorder="1" applyAlignment="1">
      <alignment horizontal="center" vertical="center"/>
    </xf>
    <xf numFmtId="0" fontId="6" fillId="2" borderId="13" xfId="0" applyFont="1" applyFill="1" applyBorder="1" applyAlignment="1">
      <alignment horizontal="left" vertical="center"/>
    </xf>
    <xf numFmtId="0" fontId="6" fillId="2" borderId="1" xfId="0" applyFont="1" applyFill="1" applyBorder="1" applyAlignment="1">
      <alignment horizontal="center" vertical="center"/>
    </xf>
    <xf numFmtId="172" fontId="6" fillId="2" borderId="1" xfId="0" applyNumberFormat="1" applyFont="1" applyFill="1" applyBorder="1" applyAlignment="1">
      <alignment horizontal="center" vertical="center"/>
    </xf>
    <xf numFmtId="172" fontId="6" fillId="2" borderId="14" xfId="0" applyNumberFormat="1" applyFont="1" applyFill="1" applyBorder="1" applyAlignment="1">
      <alignment horizontal="center" vertical="center"/>
    </xf>
    <xf numFmtId="172" fontId="6" fillId="2" borderId="1" xfId="27" applyNumberFormat="1" applyFont="1" applyFill="1" applyBorder="1" applyAlignment="1">
      <alignment horizontal="center" vertical="center"/>
    </xf>
    <xf numFmtId="172" fontId="13" fillId="2" borderId="14" xfId="0" applyNumberFormat="1" applyFont="1" applyFill="1" applyBorder="1" applyAlignment="1">
      <alignment horizontal="center" vertical="center"/>
    </xf>
    <xf numFmtId="0" fontId="13" fillId="2" borderId="13" xfId="0" applyFont="1" applyFill="1" applyBorder="1" applyAlignment="1">
      <alignment horizontal="left"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172" fontId="6" fillId="2" borderId="16" xfId="27" applyNumberFormat="1" applyFont="1" applyFill="1" applyBorder="1" applyAlignment="1">
      <alignment horizontal="center" vertical="center"/>
    </xf>
    <xf numFmtId="172" fontId="13" fillId="2" borderId="17" xfId="0" applyNumberFormat="1" applyFont="1" applyFill="1" applyBorder="1" applyAlignment="1">
      <alignment horizontal="center" vertical="center"/>
    </xf>
    <xf numFmtId="0" fontId="35" fillId="6" borderId="13" xfId="0" applyFont="1" applyFill="1" applyBorder="1" applyAlignment="1">
      <alignment horizontal="center" vertical="center"/>
    </xf>
    <xf numFmtId="0" fontId="35" fillId="6" borderId="1" xfId="0" applyFont="1" applyFill="1" applyBorder="1" applyAlignment="1">
      <alignment horizontal="center" vertical="center"/>
    </xf>
    <xf numFmtId="0" fontId="35" fillId="6" borderId="14" xfId="0" applyFont="1" applyFill="1" applyBorder="1" applyAlignment="1">
      <alignment horizontal="center" vertical="center"/>
    </xf>
    <xf numFmtId="14" fontId="26" fillId="0" borderId="30" xfId="0" applyNumberFormat="1" applyFont="1" applyBorder="1" applyAlignment="1">
      <alignment horizontal="center" vertical="center" wrapText="1"/>
    </xf>
    <xf numFmtId="14" fontId="26" fillId="0" borderId="6" xfId="0" applyNumberFormat="1" applyFont="1" applyBorder="1" applyAlignment="1">
      <alignment horizontal="center" vertical="center" wrapText="1"/>
    </xf>
    <xf numFmtId="14" fontId="26" fillId="0" borderId="1" xfId="0" applyNumberFormat="1" applyFont="1" applyBorder="1" applyAlignment="1">
      <alignment horizontal="center" vertical="center"/>
    </xf>
    <xf numFmtId="0" fontId="1" fillId="2" borderId="0" xfId="0" applyFont="1" applyFill="1" applyAlignment="1">
      <alignment horizontal="center" vertical="center"/>
    </xf>
    <xf numFmtId="0" fontId="1" fillId="0" borderId="0" xfId="0" applyFont="1" applyAlignment="1">
      <alignment horizontal="center" vertical="center"/>
    </xf>
    <xf numFmtId="14" fontId="26" fillId="0" borderId="1" xfId="0" applyNumberFormat="1" applyFont="1" applyBorder="1" applyAlignment="1">
      <alignment horizontal="center" vertical="center" wrapText="1"/>
    </xf>
    <xf numFmtId="0" fontId="26" fillId="0" borderId="16" xfId="0" applyFont="1" applyBorder="1" applyAlignment="1">
      <alignment vertical="center" wrapText="1"/>
    </xf>
    <xf numFmtId="14" fontId="26" fillId="0" borderId="16" xfId="0" applyNumberFormat="1" applyFont="1" applyBorder="1" applyAlignment="1">
      <alignment horizontal="center" vertical="center" wrapText="1"/>
    </xf>
    <xf numFmtId="0" fontId="26" fillId="0" borderId="11" xfId="0" applyFont="1" applyBorder="1" applyAlignment="1">
      <alignment wrapText="1"/>
    </xf>
    <xf numFmtId="0" fontId="0" fillId="0" borderId="5" xfId="0" applyBorder="1"/>
    <xf numFmtId="0" fontId="0" fillId="0" borderId="21" xfId="0" applyBorder="1"/>
    <xf numFmtId="0" fontId="0" fillId="0" borderId="22" xfId="0" applyBorder="1"/>
    <xf numFmtId="0" fontId="0" fillId="0" borderId="23" xfId="0" applyBorder="1"/>
    <xf numFmtId="0" fontId="0" fillId="0" borderId="24" xfId="0" applyBorder="1"/>
    <xf numFmtId="0" fontId="7" fillId="2" borderId="26" xfId="0" applyFont="1" applyFill="1" applyBorder="1" applyAlignment="1">
      <alignment wrapText="1"/>
    </xf>
    <xf numFmtId="0" fontId="7" fillId="2" borderId="13" xfId="0" applyFont="1" applyFill="1" applyBorder="1" applyAlignment="1">
      <alignment wrapText="1"/>
    </xf>
    <xf numFmtId="0" fontId="7" fillId="2" borderId="5" xfId="0" applyFont="1" applyFill="1" applyBorder="1" applyAlignment="1">
      <alignment wrapText="1"/>
    </xf>
    <xf numFmtId="164" fontId="7" fillId="2" borderId="14" xfId="0" applyNumberFormat="1" applyFont="1" applyFill="1" applyBorder="1" applyAlignment="1">
      <alignment horizontal="right"/>
    </xf>
    <xf numFmtId="0" fontId="7" fillId="2" borderId="4" xfId="0" applyFont="1" applyFill="1" applyBorder="1" applyAlignment="1">
      <alignment horizontal="right"/>
    </xf>
    <xf numFmtId="9" fontId="7" fillId="2" borderId="4" xfId="23" applyFont="1" applyFill="1" applyBorder="1" applyAlignment="1">
      <alignment horizontal="right"/>
    </xf>
    <xf numFmtId="165" fontId="7" fillId="2" borderId="4" xfId="24" applyFont="1" applyFill="1" applyBorder="1" applyAlignment="1">
      <alignment horizontal="right"/>
    </xf>
    <xf numFmtId="0" fontId="7" fillId="2" borderId="1" xfId="0" applyFont="1" applyFill="1" applyBorder="1" applyAlignment="1">
      <alignment horizontal="right"/>
    </xf>
    <xf numFmtId="9" fontId="7" fillId="2" borderId="1" xfId="23" applyFont="1" applyFill="1" applyBorder="1" applyAlignment="1">
      <alignment horizontal="right"/>
    </xf>
    <xf numFmtId="165" fontId="7" fillId="2" borderId="1" xfId="24" applyFont="1" applyFill="1" applyBorder="1" applyAlignment="1">
      <alignment horizontal="right"/>
    </xf>
    <xf numFmtId="165" fontId="0" fillId="2" borderId="0" xfId="0" applyNumberFormat="1" applyFill="1"/>
    <xf numFmtId="172" fontId="0" fillId="2" borderId="0" xfId="0" applyNumberFormat="1" applyFill="1"/>
    <xf numFmtId="0" fontId="31" fillId="2" borderId="0" xfId="0" applyFont="1" applyFill="1" applyAlignment="1">
      <alignment horizontal="center" vertical="center"/>
    </xf>
    <xf numFmtId="0" fontId="31" fillId="2" borderId="0" xfId="0" applyFont="1" applyFill="1" applyAlignment="1">
      <alignment horizontal="center" vertical="center" wrapText="1"/>
    </xf>
    <xf numFmtId="0" fontId="7" fillId="2" borderId="0" xfId="0" applyFont="1" applyFill="1" applyAlignment="1">
      <alignment wrapText="1"/>
    </xf>
    <xf numFmtId="9" fontId="7" fillId="2" borderId="0" xfId="23" applyFont="1" applyFill="1" applyBorder="1"/>
    <xf numFmtId="165" fontId="39" fillId="2" borderId="0" xfId="24" applyFont="1" applyFill="1" applyBorder="1"/>
    <xf numFmtId="165" fontId="7" fillId="2" borderId="0" xfId="24" applyFont="1" applyFill="1" applyBorder="1"/>
    <xf numFmtId="9" fontId="6" fillId="2" borderId="1" xfId="0" applyNumberFormat="1" applyFont="1" applyFill="1" applyBorder="1" applyAlignment="1">
      <alignment horizontal="right" vertical="center"/>
    </xf>
    <xf numFmtId="9" fontId="7" fillId="2" borderId="1" xfId="0" applyNumberFormat="1" applyFont="1" applyFill="1" applyBorder="1" applyAlignment="1">
      <alignment horizontal="right"/>
    </xf>
    <xf numFmtId="0" fontId="7" fillId="2" borderId="1" xfId="0" applyFont="1" applyFill="1" applyBorder="1" applyAlignment="1">
      <alignment horizontal="center"/>
    </xf>
    <xf numFmtId="173" fontId="7" fillId="2" borderId="1" xfId="23" applyNumberFormat="1" applyFont="1" applyFill="1" applyBorder="1" applyAlignment="1">
      <alignment horizontal="right"/>
    </xf>
    <xf numFmtId="172" fontId="6" fillId="2" borderId="1" xfId="0" applyNumberFormat="1" applyFont="1" applyFill="1" applyBorder="1" applyAlignment="1">
      <alignment horizontal="right" vertical="center"/>
    </xf>
    <xf numFmtId="171" fontId="7" fillId="2" borderId="1" xfId="0" applyNumberFormat="1" applyFont="1" applyFill="1" applyBorder="1" applyAlignment="1">
      <alignment horizontal="right" vertical="center"/>
    </xf>
    <xf numFmtId="0" fontId="32"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165" fontId="40" fillId="2" borderId="1" xfId="24" applyFont="1" applyFill="1" applyBorder="1"/>
    <xf numFmtId="0" fontId="40" fillId="2" borderId="0" xfId="0" applyFont="1" applyFill="1"/>
    <xf numFmtId="0" fontId="41" fillId="0" borderId="0" xfId="0" applyFont="1" applyAlignment="1">
      <alignment wrapText="1"/>
    </xf>
    <xf numFmtId="0" fontId="43" fillId="2" borderId="1" xfId="0" applyFont="1" applyFill="1" applyBorder="1" applyAlignment="1">
      <alignment horizontal="center" vertical="center" wrapText="1"/>
    </xf>
    <xf numFmtId="0" fontId="41" fillId="2" borderId="0" xfId="0" applyFont="1" applyFill="1" applyAlignment="1">
      <alignment wrapText="1"/>
    </xf>
    <xf numFmtId="0" fontId="25" fillId="2" borderId="0" xfId="22" applyFont="1" applyFill="1" applyAlignment="1">
      <alignment horizontal="center" vertical="center"/>
    </xf>
    <xf numFmtId="0" fontId="28" fillId="2" borderId="5"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21" xfId="0" applyFont="1" applyFill="1" applyBorder="1" applyAlignment="1">
      <alignment horizontal="left" vertical="top" wrapText="1"/>
    </xf>
    <xf numFmtId="0" fontId="30" fillId="5" borderId="5" xfId="0" applyFont="1" applyFill="1" applyBorder="1" applyAlignment="1">
      <alignment horizontal="center" vertical="center"/>
    </xf>
    <xf numFmtId="0" fontId="30" fillId="5" borderId="0" xfId="0" applyFont="1" applyFill="1" applyAlignment="1">
      <alignment horizontal="center" vertical="center"/>
    </xf>
    <xf numFmtId="0" fontId="30" fillId="5" borderId="21" xfId="0" applyFont="1" applyFill="1" applyBorder="1" applyAlignment="1">
      <alignment horizontal="center" vertical="center"/>
    </xf>
    <xf numFmtId="0" fontId="28" fillId="2" borderId="22" xfId="0" applyFont="1" applyFill="1" applyBorder="1" applyAlignment="1">
      <alignment horizontal="left" vertical="top" wrapText="1"/>
    </xf>
    <xf numFmtId="0" fontId="28" fillId="2" borderId="23" xfId="0" applyFont="1" applyFill="1" applyBorder="1" applyAlignment="1">
      <alignment horizontal="left" vertical="top" wrapText="1"/>
    </xf>
    <xf numFmtId="0" fontId="28" fillId="2" borderId="24" xfId="0" applyFont="1" applyFill="1" applyBorder="1" applyAlignment="1">
      <alignment horizontal="left" vertical="top" wrapText="1"/>
    </xf>
    <xf numFmtId="0" fontId="30" fillId="5" borderId="5" xfId="0" applyFont="1" applyFill="1" applyBorder="1" applyAlignment="1">
      <alignment horizontal="center" vertical="center" wrapText="1"/>
    </xf>
    <xf numFmtId="0" fontId="30" fillId="5" borderId="0" xfId="0" applyFont="1" applyFill="1" applyAlignment="1">
      <alignment horizontal="center" vertical="center" wrapText="1"/>
    </xf>
    <xf numFmtId="0" fontId="30" fillId="5" borderId="21" xfId="0" applyFont="1" applyFill="1" applyBorder="1" applyAlignment="1">
      <alignment horizontal="center" vertical="center" wrapText="1"/>
    </xf>
    <xf numFmtId="0" fontId="30" fillId="2" borderId="0" xfId="0" applyFont="1" applyFill="1" applyAlignment="1">
      <alignment horizontal="left" vertical="top" wrapText="1"/>
    </xf>
    <xf numFmtId="0" fontId="30" fillId="2" borderId="21" xfId="0" applyFont="1" applyFill="1" applyBorder="1" applyAlignment="1">
      <alignment horizontal="left" vertical="top" wrapText="1"/>
    </xf>
    <xf numFmtId="0" fontId="28" fillId="2" borderId="5" xfId="0" applyFont="1" applyFill="1" applyBorder="1" applyAlignment="1">
      <alignment horizontal="left"/>
    </xf>
    <xf numFmtId="0" fontId="28" fillId="2" borderId="0" xfId="0" applyFont="1" applyFill="1" applyAlignment="1">
      <alignment horizontal="left"/>
    </xf>
    <xf numFmtId="0" fontId="28" fillId="2" borderId="21" xfId="0" applyFont="1" applyFill="1" applyBorder="1" applyAlignment="1">
      <alignment horizontal="left"/>
    </xf>
    <xf numFmtId="0" fontId="28" fillId="2" borderId="5" xfId="0" applyFont="1" applyFill="1" applyBorder="1" applyAlignment="1">
      <alignment horizontal="left" wrapText="1"/>
    </xf>
    <xf numFmtId="0" fontId="28" fillId="2" borderId="0" xfId="0" applyFont="1" applyFill="1" applyAlignment="1">
      <alignment horizontal="left" wrapText="1"/>
    </xf>
    <xf numFmtId="0" fontId="28" fillId="2" borderId="21" xfId="0" applyFont="1" applyFill="1" applyBorder="1" applyAlignment="1">
      <alignment horizontal="left" wrapText="1"/>
    </xf>
    <xf numFmtId="0" fontId="30" fillId="4" borderId="5" xfId="0" applyFont="1" applyFill="1" applyBorder="1" applyAlignment="1">
      <alignment horizontal="center" vertical="center"/>
    </xf>
    <xf numFmtId="0" fontId="30" fillId="4" borderId="0" xfId="0" applyFont="1" applyFill="1" applyAlignment="1">
      <alignment horizontal="center" vertical="center"/>
    </xf>
    <xf numFmtId="0" fontId="30" fillId="4" borderId="21" xfId="0" applyFont="1" applyFill="1" applyBorder="1" applyAlignment="1">
      <alignment horizontal="center" vertical="center"/>
    </xf>
    <xf numFmtId="0" fontId="29" fillId="2" borderId="5" xfId="0" applyFont="1" applyFill="1" applyBorder="1" applyAlignment="1">
      <alignment horizontal="left" vertical="top" wrapText="1"/>
    </xf>
    <xf numFmtId="0" fontId="29" fillId="2" borderId="0" xfId="0" applyFont="1" applyFill="1" applyAlignment="1">
      <alignment horizontal="left" vertical="top" wrapText="1"/>
    </xf>
    <xf numFmtId="0" fontId="29" fillId="2" borderId="21" xfId="0" applyFont="1" applyFill="1" applyBorder="1" applyAlignment="1">
      <alignment horizontal="left" vertical="top" wrapText="1"/>
    </xf>
    <xf numFmtId="0" fontId="17" fillId="2" borderId="10" xfId="0" applyFont="1" applyFill="1" applyBorder="1" applyAlignment="1">
      <alignment horizontal="center" vertical="top"/>
    </xf>
    <xf numFmtId="0" fontId="18" fillId="2" borderId="11" xfId="0" applyFont="1" applyFill="1" applyBorder="1" applyAlignment="1">
      <alignment horizontal="center" vertical="top"/>
    </xf>
    <xf numFmtId="0" fontId="18" fillId="2" borderId="12" xfId="0" applyFont="1" applyFill="1" applyBorder="1" applyAlignment="1">
      <alignment horizontal="center" vertical="top"/>
    </xf>
    <xf numFmtId="0" fontId="18" fillId="2" borderId="13" xfId="0" applyFont="1" applyFill="1" applyBorder="1" applyAlignment="1">
      <alignment horizontal="center" vertical="top"/>
    </xf>
    <xf numFmtId="0" fontId="18" fillId="2" borderId="1" xfId="0" applyFont="1" applyFill="1" applyBorder="1" applyAlignment="1">
      <alignment horizontal="center" vertical="top"/>
    </xf>
    <xf numFmtId="0" fontId="18" fillId="2" borderId="14" xfId="0" applyFont="1" applyFill="1" applyBorder="1" applyAlignment="1">
      <alignment horizontal="center" vertical="top"/>
    </xf>
    <xf numFmtId="0" fontId="18" fillId="2" borderId="15" xfId="0" applyFont="1" applyFill="1" applyBorder="1" applyAlignment="1">
      <alignment horizontal="center" vertical="top"/>
    </xf>
    <xf numFmtId="0" fontId="18" fillId="2" borderId="16" xfId="0" applyFont="1" applyFill="1" applyBorder="1" applyAlignment="1">
      <alignment horizontal="center" vertical="top"/>
    </xf>
    <xf numFmtId="0" fontId="18" fillId="2" borderId="17" xfId="0" applyFont="1" applyFill="1" applyBorder="1" applyAlignment="1">
      <alignment horizontal="center" vertical="top"/>
    </xf>
    <xf numFmtId="0" fontId="28" fillId="2" borderId="5" xfId="0" applyFont="1" applyFill="1" applyBorder="1" applyAlignment="1">
      <alignment horizontal="left" vertical="center" wrapText="1"/>
    </xf>
    <xf numFmtId="0" fontId="28" fillId="2" borderId="0" xfId="0" applyFont="1" applyFill="1" applyAlignment="1">
      <alignment horizontal="left" vertical="center"/>
    </xf>
    <xf numFmtId="0" fontId="28" fillId="2" borderId="21" xfId="0" applyFont="1" applyFill="1" applyBorder="1" applyAlignment="1">
      <alignment horizontal="left" vertical="center"/>
    </xf>
    <xf numFmtId="0" fontId="28" fillId="2" borderId="5" xfId="0" applyFont="1" applyFill="1" applyBorder="1" applyAlignment="1">
      <alignment horizontal="left" vertical="center"/>
    </xf>
    <xf numFmtId="0" fontId="29" fillId="2" borderId="5" xfId="0" applyFont="1" applyFill="1" applyBorder="1" applyAlignment="1">
      <alignment horizontal="left" vertical="center" wrapText="1"/>
    </xf>
    <xf numFmtId="0" fontId="29" fillId="2" borderId="0" xfId="0" applyFont="1" applyFill="1" applyAlignment="1">
      <alignment horizontal="left" vertical="center" wrapText="1"/>
    </xf>
    <xf numFmtId="0" fontId="29" fillId="2" borderId="21" xfId="0" applyFont="1" applyFill="1" applyBorder="1" applyAlignment="1">
      <alignment horizontal="left" vertical="center" wrapText="1"/>
    </xf>
    <xf numFmtId="0" fontId="30" fillId="3" borderId="5" xfId="0" applyFont="1" applyFill="1" applyBorder="1" applyAlignment="1">
      <alignment horizontal="center" vertical="center"/>
    </xf>
    <xf numFmtId="0" fontId="30" fillId="3" borderId="0" xfId="0" applyFont="1" applyFill="1" applyAlignment="1">
      <alignment horizontal="center" vertical="center"/>
    </xf>
    <xf numFmtId="0" fontId="30" fillId="3" borderId="21" xfId="0" applyFont="1" applyFill="1" applyBorder="1" applyAlignment="1">
      <alignment horizontal="center" vertical="center"/>
    </xf>
    <xf numFmtId="14" fontId="26" fillId="0" borderId="31" xfId="0" applyNumberFormat="1" applyFont="1" applyBorder="1" applyAlignment="1">
      <alignment horizontal="center" vertical="center" wrapText="1"/>
    </xf>
    <xf numFmtId="14" fontId="26" fillId="0" borderId="3" xfId="0" applyNumberFormat="1" applyFont="1" applyBorder="1" applyAlignment="1">
      <alignment horizontal="center" vertical="center" wrapText="1"/>
    </xf>
    <xf numFmtId="14" fontId="26" fillId="0" borderId="4" xfId="0" applyNumberFormat="1" applyFont="1" applyBorder="1" applyAlignment="1">
      <alignment horizontal="center" vertical="center" wrapText="1"/>
    </xf>
    <xf numFmtId="14" fontId="26" fillId="0" borderId="2" xfId="0" applyNumberFormat="1" applyFont="1" applyBorder="1" applyAlignment="1">
      <alignment horizontal="center" vertical="center" wrapText="1"/>
    </xf>
    <xf numFmtId="14" fontId="26" fillId="0" borderId="3" xfId="0" applyNumberFormat="1" applyFont="1" applyBorder="1" applyAlignment="1">
      <alignment horizontal="center" vertical="center"/>
    </xf>
    <xf numFmtId="14" fontId="26" fillId="0" borderId="4" xfId="0" applyNumberFormat="1" applyFont="1" applyBorder="1" applyAlignment="1">
      <alignment horizontal="center" vertical="center"/>
    </xf>
    <xf numFmtId="14" fontId="26" fillId="0" borderId="32" xfId="0" applyNumberFormat="1" applyFont="1" applyBorder="1" applyAlignment="1">
      <alignment horizontal="center" vertical="center"/>
    </xf>
    <xf numFmtId="0" fontId="27" fillId="4" borderId="1"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33" fillId="0" borderId="1" xfId="0" applyFont="1" applyBorder="1" applyAlignment="1">
      <alignment horizontal="left" vertical="center" wrapText="1"/>
    </xf>
    <xf numFmtId="0" fontId="14" fillId="0" borderId="33" xfId="22" quotePrefix="1" applyFont="1" applyBorder="1" applyAlignment="1">
      <alignment horizontal="center" vertical="center"/>
    </xf>
    <xf numFmtId="0" fontId="14" fillId="0" borderId="34" xfId="22" quotePrefix="1" applyFont="1" applyBorder="1" applyAlignment="1">
      <alignment horizontal="center" vertical="center"/>
    </xf>
    <xf numFmtId="0" fontId="14" fillId="0" borderId="25" xfId="22" quotePrefix="1" applyFont="1" applyBorder="1" applyAlignment="1">
      <alignment horizontal="center" vertical="center"/>
    </xf>
    <xf numFmtId="0" fontId="27" fillId="4" borderId="13" xfId="0" applyFont="1" applyFill="1" applyBorder="1" applyAlignment="1">
      <alignment horizontal="center" vertical="center"/>
    </xf>
    <xf numFmtId="0" fontId="27" fillId="4" borderId="15"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4" xfId="0" applyFont="1" applyBorder="1" applyAlignment="1">
      <alignment horizontal="left" vertical="center" wrapText="1"/>
    </xf>
    <xf numFmtId="0" fontId="24" fillId="2" borderId="18" xfId="0" applyFont="1" applyFill="1" applyBorder="1" applyAlignment="1">
      <alignment horizontal="left" vertical="center"/>
    </xf>
    <xf numFmtId="0" fontId="24" fillId="2" borderId="19" xfId="0" applyFont="1" applyFill="1" applyBorder="1" applyAlignment="1">
      <alignment horizontal="left" vertical="center"/>
    </xf>
    <xf numFmtId="0" fontId="24" fillId="2" borderId="20" xfId="0" applyFont="1" applyFill="1" applyBorder="1" applyAlignment="1">
      <alignment horizontal="left" vertical="center"/>
    </xf>
    <xf numFmtId="0" fontId="24" fillId="2" borderId="5" xfId="0" applyFont="1" applyFill="1" applyBorder="1" applyAlignment="1">
      <alignment horizontal="left" vertical="center"/>
    </xf>
    <xf numFmtId="0" fontId="24" fillId="2" borderId="0" xfId="0" applyFont="1" applyFill="1" applyAlignment="1">
      <alignment horizontal="left" vertical="center"/>
    </xf>
    <xf numFmtId="0" fontId="24" fillId="2" borderId="21" xfId="0" applyFont="1" applyFill="1" applyBorder="1" applyAlignment="1">
      <alignment horizontal="left" vertical="center"/>
    </xf>
    <xf numFmtId="0" fontId="24" fillId="2" borderId="22" xfId="0" applyFont="1" applyFill="1" applyBorder="1" applyAlignment="1">
      <alignment horizontal="left" vertical="center"/>
    </xf>
    <xf numFmtId="0" fontId="24" fillId="2" borderId="23" xfId="0" applyFont="1" applyFill="1" applyBorder="1" applyAlignment="1">
      <alignment horizontal="left" vertical="center"/>
    </xf>
    <xf numFmtId="0" fontId="24" fillId="2" borderId="24" xfId="0" applyFont="1" applyFill="1" applyBorder="1" applyAlignment="1">
      <alignment horizontal="left" vertical="center"/>
    </xf>
    <xf numFmtId="0" fontId="3" fillId="0" borderId="12" xfId="22" quotePrefix="1" applyBorder="1" applyAlignment="1">
      <alignment horizontal="center" vertical="center" wrapText="1"/>
    </xf>
    <xf numFmtId="0" fontId="3" fillId="0" borderId="14" xfId="22" quotePrefix="1" applyBorder="1" applyAlignment="1">
      <alignment horizontal="center" vertical="center" wrapText="1"/>
    </xf>
    <xf numFmtId="0" fontId="26" fillId="0" borderId="2" xfId="0" applyFont="1" applyBorder="1" applyAlignment="1">
      <alignment vertical="center" wrapText="1"/>
    </xf>
    <xf numFmtId="0" fontId="26" fillId="0" borderId="4" xfId="0" applyFont="1" applyBorder="1" applyAlignment="1">
      <alignment vertical="center" wrapText="1"/>
    </xf>
    <xf numFmtId="0" fontId="27" fillId="5" borderId="1" xfId="0" applyFont="1" applyFill="1" applyBorder="1" applyAlignment="1">
      <alignment horizontal="center" vertical="center"/>
    </xf>
    <xf numFmtId="0" fontId="27" fillId="5" borderId="18" xfId="0" applyFont="1" applyFill="1" applyBorder="1" applyAlignment="1">
      <alignment horizontal="center" vertical="center"/>
    </xf>
    <xf numFmtId="0" fontId="27" fillId="5" borderId="5" xfId="0" applyFont="1" applyFill="1" applyBorder="1" applyAlignment="1">
      <alignment horizontal="center" vertical="center"/>
    </xf>
    <xf numFmtId="0" fontId="26" fillId="0" borderId="3" xfId="0" applyFont="1" applyBorder="1" applyAlignment="1">
      <alignment vertical="center" wrapText="1"/>
    </xf>
    <xf numFmtId="0" fontId="27" fillId="5" borderId="11" xfId="0" applyFont="1" applyFill="1" applyBorder="1" applyAlignment="1">
      <alignment horizontal="center" vertical="center"/>
    </xf>
    <xf numFmtId="0" fontId="27" fillId="3" borderId="13" xfId="0" applyFont="1" applyFill="1" applyBorder="1" applyAlignment="1">
      <alignment horizontal="center" vertical="center"/>
    </xf>
    <xf numFmtId="0" fontId="14" fillId="0" borderId="14" xfId="22" quotePrefix="1" applyFont="1" applyBorder="1" applyAlignment="1">
      <alignment horizontal="center" vertical="center"/>
    </xf>
    <xf numFmtId="0" fontId="14" fillId="0" borderId="17" xfId="22" applyFont="1" applyBorder="1" applyAlignment="1">
      <alignment horizontal="center" vertical="center"/>
    </xf>
    <xf numFmtId="0" fontId="27" fillId="3" borderId="1" xfId="0" applyFont="1" applyFill="1" applyBorder="1" applyAlignment="1">
      <alignment horizontal="center" vertical="center" wrapText="1"/>
    </xf>
    <xf numFmtId="0" fontId="34" fillId="0" borderId="11" xfId="22" quotePrefix="1" applyFont="1" applyBorder="1" applyAlignment="1">
      <alignment horizontal="center" vertical="center" wrapText="1"/>
    </xf>
    <xf numFmtId="0" fontId="34" fillId="0" borderId="1" xfId="22" quotePrefix="1" applyFont="1" applyBorder="1" applyAlignment="1">
      <alignment horizontal="center" vertical="center" wrapText="1"/>
    </xf>
    <xf numFmtId="0" fontId="34" fillId="0" borderId="16" xfId="22" quotePrefix="1" applyFont="1" applyBorder="1" applyAlignment="1">
      <alignment horizontal="center" vertical="center" wrapText="1"/>
    </xf>
    <xf numFmtId="0" fontId="38" fillId="7" borderId="7" xfId="0" applyFont="1" applyFill="1" applyBorder="1" applyAlignment="1">
      <alignment horizontal="center"/>
    </xf>
    <xf numFmtId="0" fontId="38" fillId="7" borderId="8" xfId="0" applyFont="1" applyFill="1" applyBorder="1" applyAlignment="1">
      <alignment horizontal="center"/>
    </xf>
    <xf numFmtId="0" fontId="38" fillId="7" borderId="9" xfId="0" applyFont="1" applyFill="1" applyBorder="1" applyAlignment="1">
      <alignment horizontal="center"/>
    </xf>
    <xf numFmtId="0" fontId="0" fillId="0" borderId="1" xfId="0" applyBorder="1" applyAlignment="1">
      <alignment horizontal="left"/>
    </xf>
    <xf numFmtId="0" fontId="23" fillId="2" borderId="7"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8" fillId="4" borderId="5" xfId="0" applyFont="1" applyFill="1" applyBorder="1" applyAlignment="1">
      <alignment horizontal="right" vertical="center"/>
    </xf>
    <xf numFmtId="0" fontId="8" fillId="4" borderId="0" xfId="0" applyFont="1" applyFill="1" applyAlignment="1">
      <alignment horizontal="right" vertical="center"/>
    </xf>
    <xf numFmtId="0" fontId="31" fillId="6" borderId="18" xfId="0" applyFont="1" applyFill="1" applyBorder="1" applyAlignment="1">
      <alignment horizontal="right" vertical="center"/>
    </xf>
    <xf numFmtId="0" fontId="31" fillId="6" borderId="19" xfId="0" applyFont="1" applyFill="1" applyBorder="1" applyAlignment="1">
      <alignment horizontal="right" vertical="center"/>
    </xf>
    <xf numFmtId="0" fontId="31" fillId="6" borderId="22" xfId="0" applyFont="1" applyFill="1" applyBorder="1" applyAlignment="1">
      <alignment horizontal="right" vertical="center"/>
    </xf>
    <xf numFmtId="0" fontId="31" fillId="6" borderId="23" xfId="0" applyFont="1" applyFill="1" applyBorder="1" applyAlignment="1">
      <alignment horizontal="righ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0" xfId="0" applyFont="1" applyFill="1" applyAlignment="1">
      <alignment horizontal="center" vertical="center"/>
    </xf>
    <xf numFmtId="0" fontId="23" fillId="2" borderId="18" xfId="0" applyFont="1" applyFill="1" applyBorder="1" applyAlignment="1">
      <alignment horizontal="center" vertical="top"/>
    </xf>
    <xf numFmtId="0" fontId="23" fillId="2" borderId="19" xfId="0" applyFont="1" applyFill="1" applyBorder="1" applyAlignment="1">
      <alignment horizontal="center" vertical="top"/>
    </xf>
    <xf numFmtId="0" fontId="23" fillId="2" borderId="20" xfId="0" applyFont="1" applyFill="1" applyBorder="1" applyAlignment="1">
      <alignment horizontal="center" vertical="top"/>
    </xf>
    <xf numFmtId="0" fontId="23" fillId="2" borderId="5" xfId="0" applyFont="1" applyFill="1" applyBorder="1" applyAlignment="1">
      <alignment horizontal="center" vertical="top"/>
    </xf>
    <xf numFmtId="0" fontId="23" fillId="2" borderId="0" xfId="0" applyFont="1" applyFill="1" applyAlignment="1">
      <alignment horizontal="center" vertical="top"/>
    </xf>
    <xf numFmtId="0" fontId="23" fillId="2" borderId="21" xfId="0" applyFont="1" applyFill="1" applyBorder="1" applyAlignment="1">
      <alignment horizontal="center" vertical="top"/>
    </xf>
    <xf numFmtId="0" fontId="23" fillId="2" borderId="22" xfId="0" applyFont="1" applyFill="1" applyBorder="1" applyAlignment="1">
      <alignment horizontal="center" vertical="top"/>
    </xf>
    <xf numFmtId="0" fontId="23" fillId="2" borderId="23" xfId="0" applyFont="1" applyFill="1" applyBorder="1" applyAlignment="1">
      <alignment horizontal="center" vertical="top"/>
    </xf>
    <xf numFmtId="0" fontId="23" fillId="2" borderId="24" xfId="0" applyFont="1" applyFill="1" applyBorder="1" applyAlignment="1">
      <alignment horizontal="center" vertical="top"/>
    </xf>
    <xf numFmtId="0" fontId="8" fillId="3" borderId="1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1" fillId="6" borderId="7" xfId="0" applyFont="1" applyFill="1" applyBorder="1" applyAlignment="1">
      <alignment horizontal="right" vertical="center"/>
    </xf>
    <xf numFmtId="0" fontId="31" fillId="6" borderId="0" xfId="0" applyFont="1" applyFill="1" applyAlignment="1">
      <alignment horizontal="right" vertical="center"/>
    </xf>
    <xf numFmtId="0" fontId="8" fillId="2" borderId="1" xfId="0" applyFont="1" applyFill="1" applyBorder="1" applyAlignment="1">
      <alignment horizontal="center" vertical="center"/>
    </xf>
    <xf numFmtId="0" fontId="8" fillId="5" borderId="5"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35"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3" borderId="35" xfId="0" applyFont="1" applyFill="1" applyBorder="1" applyAlignment="1">
      <alignment horizontal="left" vertical="center" wrapText="1"/>
    </xf>
    <xf numFmtId="0" fontId="32" fillId="3" borderId="36" xfId="0" applyFont="1" applyFill="1" applyBorder="1" applyAlignment="1">
      <alignment horizontal="left" vertical="center" wrapText="1"/>
    </xf>
    <xf numFmtId="0" fontId="32" fillId="3" borderId="37" xfId="0" applyFont="1" applyFill="1" applyBorder="1" applyAlignment="1">
      <alignment horizontal="left" vertical="center" wrapText="1"/>
    </xf>
    <xf numFmtId="0" fontId="23" fillId="2" borderId="18" xfId="0" applyFont="1" applyFill="1" applyBorder="1" applyAlignment="1">
      <alignment horizontal="left" vertical="center"/>
    </xf>
    <xf numFmtId="0" fontId="23" fillId="2" borderId="19" xfId="0" applyFont="1" applyFill="1" applyBorder="1" applyAlignment="1">
      <alignment horizontal="left" vertical="center"/>
    </xf>
    <xf numFmtId="0" fontId="23" fillId="2" borderId="20" xfId="0" applyFont="1" applyFill="1" applyBorder="1" applyAlignment="1">
      <alignment horizontal="left" vertical="center"/>
    </xf>
  </cellXfs>
  <cellStyles count="28">
    <cellStyle name="Euro" xfId="2" xr:uid="{00000000-0005-0000-0000-000000000000}"/>
    <cellStyle name="Hipervínculo" xfId="22" builtinId="8"/>
    <cellStyle name="Millares [0] 2" xfId="4" xr:uid="{00000000-0005-0000-0000-000003000000}"/>
    <cellStyle name="Millares 2" xfId="5" xr:uid="{00000000-0005-0000-0000-000005000000}"/>
    <cellStyle name="Millares 2 2" xfId="18" xr:uid="{00000000-0005-0000-0000-000006000000}"/>
    <cellStyle name="Millares 3" xfId="6" xr:uid="{00000000-0005-0000-0000-000007000000}"/>
    <cellStyle name="Millares 3 2" xfId="19" xr:uid="{00000000-0005-0000-0000-000008000000}"/>
    <cellStyle name="Millares 4" xfId="3" xr:uid="{00000000-0005-0000-0000-000009000000}"/>
    <cellStyle name="Millares 5" xfId="26" xr:uid="{00000000-0005-0000-0000-00000A000000}"/>
    <cellStyle name="Moneda" xfId="24" builtinId="4"/>
    <cellStyle name="Moneda [0] 2" xfId="8" xr:uid="{00000000-0005-0000-0000-00000C000000}"/>
    <cellStyle name="Moneda 2" xfId="9" xr:uid="{00000000-0005-0000-0000-00000D000000}"/>
    <cellStyle name="Moneda 2 2" xfId="17" xr:uid="{00000000-0005-0000-0000-00000E000000}"/>
    <cellStyle name="Moneda 3" xfId="7" xr:uid="{00000000-0005-0000-0000-00000F000000}"/>
    <cellStyle name="Moneda 4" xfId="27" xr:uid="{00000000-0005-0000-0000-000010000000}"/>
    <cellStyle name="Normal" xfId="0" builtinId="0"/>
    <cellStyle name="Normal 2" xfId="10" xr:uid="{00000000-0005-0000-0000-000012000000}"/>
    <cellStyle name="Normal 2 2" xfId="15" xr:uid="{00000000-0005-0000-0000-000013000000}"/>
    <cellStyle name="Normal 3" xfId="11" xr:uid="{00000000-0005-0000-0000-000014000000}"/>
    <cellStyle name="Normal 3 2" xfId="20" xr:uid="{00000000-0005-0000-0000-000015000000}"/>
    <cellStyle name="Normal 4" xfId="1" xr:uid="{00000000-0005-0000-0000-000016000000}"/>
    <cellStyle name="Porcentaje" xfId="23" builtinId="5"/>
    <cellStyle name="Porcentaje 2" xfId="13" xr:uid="{00000000-0005-0000-0000-000018000000}"/>
    <cellStyle name="Porcentaje 2 2" xfId="16" xr:uid="{00000000-0005-0000-0000-000019000000}"/>
    <cellStyle name="Porcentaje 3" xfId="14" xr:uid="{00000000-0005-0000-0000-00001A000000}"/>
    <cellStyle name="Porcentaje 3 2" xfId="21" xr:uid="{00000000-0005-0000-0000-00001B000000}"/>
    <cellStyle name="Porcentaje 4" xfId="12" xr:uid="{00000000-0005-0000-0000-00001C000000}"/>
    <cellStyle name="Porcentual 3" xfId="25" xr:uid="{00000000-0005-0000-0000-00001D000000}"/>
  </cellStyles>
  <dxfs count="0"/>
  <tableStyles count="0" defaultTableStyle="TableStyleMedium2" defaultPivotStyle="PivotStyleLight16"/>
  <colors>
    <mruColors>
      <color rgb="FF669900"/>
      <color rgb="FF004241"/>
      <color rgb="FFE2A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101600</xdr:colOff>
      <xdr:row>32</xdr:row>
      <xdr:rowOff>165100</xdr:rowOff>
    </xdr:from>
    <xdr:to>
      <xdr:col>7</xdr:col>
      <xdr:colOff>749300</xdr:colOff>
      <xdr:row>38</xdr:row>
      <xdr:rowOff>10886</xdr:rowOff>
    </xdr:to>
    <xdr:sp macro="" textlink="">
      <xdr:nvSpPr>
        <xdr:cNvPr id="4" name="CuadroTexto 3">
          <a:extLst>
            <a:ext uri="{FF2B5EF4-FFF2-40B4-BE49-F238E27FC236}">
              <a16:creationId xmlns:a16="http://schemas.microsoft.com/office/drawing/2014/main" id="{6DA46280-F319-4B8C-9315-0406596A4442}"/>
            </a:ext>
          </a:extLst>
        </xdr:cNvPr>
        <xdr:cNvSpPr txBox="1"/>
      </xdr:nvSpPr>
      <xdr:spPr>
        <a:xfrm>
          <a:off x="901700" y="6324600"/>
          <a:ext cx="544830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20</xdr:col>
      <xdr:colOff>0</xdr:colOff>
      <xdr:row>52</xdr:row>
      <xdr:rowOff>9677</xdr:rowOff>
    </xdr:to>
    <xdr:pic>
      <xdr:nvPicPr>
        <xdr:cNvPr id="2" name="Picture 1">
          <a:extLst>
            <a:ext uri="{FF2B5EF4-FFF2-40B4-BE49-F238E27FC236}">
              <a16:creationId xmlns:a16="http://schemas.microsoft.com/office/drawing/2014/main" id="{78B72463-31C6-D24F-ACC8-21F8E3A4E2D8}"/>
            </a:ext>
          </a:extLst>
        </xdr:cNvPr>
        <xdr:cNvPicPr>
          <a:picLocks noChangeAspect="1"/>
        </xdr:cNvPicPr>
      </xdr:nvPicPr>
      <xdr:blipFill>
        <a:blip xmlns:r="http://schemas.openxmlformats.org/officeDocument/2006/relationships" r:embed="rId1"/>
        <a:stretch>
          <a:fillRect/>
        </a:stretch>
      </xdr:blipFill>
      <xdr:spPr>
        <a:xfrm>
          <a:off x="0" y="0"/>
          <a:ext cx="15240000" cy="9970106"/>
        </a:xfrm>
        <a:prstGeom prst="rect">
          <a:avLst/>
        </a:prstGeom>
      </xdr:spPr>
    </xdr:pic>
    <xdr:clientData/>
  </xdr:twoCellAnchor>
  <xdr:twoCellAnchor>
    <xdr:from>
      <xdr:col>0</xdr:col>
      <xdr:colOff>557892</xdr:colOff>
      <xdr:row>32</xdr:row>
      <xdr:rowOff>27214</xdr:rowOff>
    </xdr:from>
    <xdr:to>
      <xdr:col>9</xdr:col>
      <xdr:colOff>244489</xdr:colOff>
      <xdr:row>41</xdr:row>
      <xdr:rowOff>149678</xdr:rowOff>
    </xdr:to>
    <xdr:sp macro="" textlink="">
      <xdr:nvSpPr>
        <xdr:cNvPr id="5" name="Cuadro de texto 2">
          <a:extLst>
            <a:ext uri="{FF2B5EF4-FFF2-40B4-BE49-F238E27FC236}">
              <a16:creationId xmlns:a16="http://schemas.microsoft.com/office/drawing/2014/main" id="{A13FE05B-CE0D-4D8E-98C7-B2FFE9F4DF0E}"/>
            </a:ext>
          </a:extLst>
        </xdr:cNvPr>
        <xdr:cNvSpPr txBox="1">
          <a:spLocks noChangeArrowheads="1"/>
        </xdr:cNvSpPr>
      </xdr:nvSpPr>
      <xdr:spPr bwMode="auto">
        <a:xfrm>
          <a:off x="557892" y="6177643"/>
          <a:ext cx="6544597" cy="1836964"/>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Meliponicultura</a:t>
          </a:r>
          <a:r>
            <a:rPr lang="es-CO" sz="3600" b="1" kern="100" baseline="0">
              <a:solidFill>
                <a:srgbClr val="669900"/>
              </a:solidFill>
              <a:effectLst/>
              <a:latin typeface="Aptos" panose="020B0004020202020204" pitchFamily="34" charset="0"/>
              <a:ea typeface="Aptos" panose="020B0004020202020204" pitchFamily="34" charset="0"/>
              <a:cs typeface="Times New Roman" panose="02020603050405020304" pitchFamily="18" charset="0"/>
            </a:rPr>
            <a:t> sostenible</a:t>
          </a:r>
          <a:endPar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1322295</xdr:colOff>
      <xdr:row>35</xdr:row>
      <xdr:rowOff>212912</xdr:rowOff>
    </xdr:from>
    <xdr:to>
      <xdr:col>11</xdr:col>
      <xdr:colOff>1669677</xdr:colOff>
      <xdr:row>35</xdr:row>
      <xdr:rowOff>498282</xdr:rowOff>
    </xdr:to>
    <xdr:pic>
      <xdr:nvPicPr>
        <xdr:cNvPr id="12" name="Google Shape;283;g1045ebef7ff_0_80">
          <a:extLst>
            <a:ext uri="{FF2B5EF4-FFF2-40B4-BE49-F238E27FC236}">
              <a16:creationId xmlns:a16="http://schemas.microsoft.com/office/drawing/2014/main" id="{00000000-0008-0000-0100-00000C000000}"/>
            </a:ext>
          </a:extLst>
        </xdr:cNvPr>
        <xdr:cNvPicPr preferRelativeResize="0"/>
      </xdr:nvPicPr>
      <xdr:blipFill rotWithShape="1">
        <a:blip xmlns:r="http://schemas.openxmlformats.org/officeDocument/2006/relationships" r:embed="rId1">
          <a:alphaModFix/>
        </a:blip>
        <a:srcRect/>
        <a:stretch/>
      </xdr:blipFill>
      <xdr:spPr>
        <a:xfrm>
          <a:off x="10455089" y="15564971"/>
          <a:ext cx="347382" cy="300124"/>
        </a:xfrm>
        <a:prstGeom prst="rect">
          <a:avLst/>
        </a:prstGeom>
        <a:noFill/>
        <a:ln>
          <a:noFill/>
        </a:ln>
      </xdr:spPr>
    </xdr:pic>
    <xdr:clientData/>
  </xdr:twoCellAnchor>
  <xdr:twoCellAnchor editAs="oneCell">
    <xdr:from>
      <xdr:col>11</xdr:col>
      <xdr:colOff>1568824</xdr:colOff>
      <xdr:row>32</xdr:row>
      <xdr:rowOff>504266</xdr:rowOff>
    </xdr:from>
    <xdr:to>
      <xdr:col>11</xdr:col>
      <xdr:colOff>1916206</xdr:colOff>
      <xdr:row>32</xdr:row>
      <xdr:rowOff>816219</xdr:rowOff>
    </xdr:to>
    <xdr:pic>
      <xdr:nvPicPr>
        <xdr:cNvPr id="13" name="Google Shape;283;g1045ebef7ff_0_80">
          <a:extLst>
            <a:ext uri="{FF2B5EF4-FFF2-40B4-BE49-F238E27FC236}">
              <a16:creationId xmlns:a16="http://schemas.microsoft.com/office/drawing/2014/main" id="{00000000-0008-0000-0100-00000D000000}"/>
            </a:ext>
          </a:extLst>
        </xdr:cNvPr>
        <xdr:cNvPicPr preferRelativeResize="0"/>
      </xdr:nvPicPr>
      <xdr:blipFill rotWithShape="1">
        <a:blip xmlns:r="http://schemas.openxmlformats.org/officeDocument/2006/relationships" r:embed="rId1">
          <a:alphaModFix/>
        </a:blip>
        <a:srcRect/>
        <a:stretch/>
      </xdr:blipFill>
      <xdr:spPr>
        <a:xfrm>
          <a:off x="10701618" y="14657295"/>
          <a:ext cx="347382" cy="300124"/>
        </a:xfrm>
        <a:prstGeom prst="rect">
          <a:avLst/>
        </a:prstGeom>
        <a:noFill/>
        <a:ln>
          <a:noFill/>
        </a:ln>
      </xdr:spPr>
    </xdr:pic>
    <xdr:clientData/>
  </xdr:twoCellAnchor>
  <xdr:twoCellAnchor editAs="oneCell">
    <xdr:from>
      <xdr:col>11</xdr:col>
      <xdr:colOff>2308412</xdr:colOff>
      <xdr:row>31</xdr:row>
      <xdr:rowOff>560294</xdr:rowOff>
    </xdr:from>
    <xdr:to>
      <xdr:col>11</xdr:col>
      <xdr:colOff>2655794</xdr:colOff>
      <xdr:row>32</xdr:row>
      <xdr:rowOff>255300</xdr:rowOff>
    </xdr:to>
    <xdr:pic>
      <xdr:nvPicPr>
        <xdr:cNvPr id="14" name="Google Shape;283;g1045ebef7ff_0_80">
          <a:extLst>
            <a:ext uri="{FF2B5EF4-FFF2-40B4-BE49-F238E27FC236}">
              <a16:creationId xmlns:a16="http://schemas.microsoft.com/office/drawing/2014/main" id="{00000000-0008-0000-0100-00000E000000}"/>
            </a:ext>
          </a:extLst>
        </xdr:cNvPr>
        <xdr:cNvPicPr preferRelativeResize="0"/>
      </xdr:nvPicPr>
      <xdr:blipFill rotWithShape="1">
        <a:blip xmlns:r="http://schemas.openxmlformats.org/officeDocument/2006/relationships" r:embed="rId1">
          <a:alphaModFix/>
        </a:blip>
        <a:srcRect/>
        <a:stretch/>
      </xdr:blipFill>
      <xdr:spPr>
        <a:xfrm>
          <a:off x="11441206" y="14108206"/>
          <a:ext cx="347382" cy="300124"/>
        </a:xfrm>
        <a:prstGeom prst="rect">
          <a:avLst/>
        </a:prstGeom>
        <a:noFill/>
        <a:ln>
          <a:noFill/>
        </a:ln>
      </xdr:spPr>
    </xdr:pic>
    <xdr:clientData/>
  </xdr:twoCellAnchor>
  <xdr:twoCellAnchor editAs="oneCell">
    <xdr:from>
      <xdr:col>11</xdr:col>
      <xdr:colOff>1804147</xdr:colOff>
      <xdr:row>30</xdr:row>
      <xdr:rowOff>190500</xdr:rowOff>
    </xdr:from>
    <xdr:to>
      <xdr:col>11</xdr:col>
      <xdr:colOff>2151529</xdr:colOff>
      <xdr:row>31</xdr:row>
      <xdr:rowOff>255301</xdr:rowOff>
    </xdr:to>
    <xdr:pic>
      <xdr:nvPicPr>
        <xdr:cNvPr id="15" name="Google Shape;283;g1045ebef7ff_0_80">
          <a:extLst>
            <a:ext uri="{FF2B5EF4-FFF2-40B4-BE49-F238E27FC236}">
              <a16:creationId xmlns:a16="http://schemas.microsoft.com/office/drawing/2014/main" id="{00000000-0008-0000-0100-00000F000000}"/>
            </a:ext>
          </a:extLst>
        </xdr:cNvPr>
        <xdr:cNvPicPr preferRelativeResize="0"/>
      </xdr:nvPicPr>
      <xdr:blipFill rotWithShape="1">
        <a:blip xmlns:r="http://schemas.openxmlformats.org/officeDocument/2006/relationships" r:embed="rId1">
          <a:alphaModFix/>
        </a:blip>
        <a:srcRect/>
        <a:stretch/>
      </xdr:blipFill>
      <xdr:spPr>
        <a:xfrm>
          <a:off x="10936941" y="13503088"/>
          <a:ext cx="347382" cy="300124"/>
        </a:xfrm>
        <a:prstGeom prst="rect">
          <a:avLst/>
        </a:prstGeom>
        <a:noFill/>
        <a:ln>
          <a:noFill/>
        </a:ln>
      </xdr:spPr>
    </xdr:pic>
    <xdr:clientData/>
  </xdr:twoCellAnchor>
  <xdr:twoCellAnchor editAs="oneCell">
    <xdr:from>
      <xdr:col>11</xdr:col>
      <xdr:colOff>2050676</xdr:colOff>
      <xdr:row>29</xdr:row>
      <xdr:rowOff>100853</xdr:rowOff>
    </xdr:from>
    <xdr:to>
      <xdr:col>11</xdr:col>
      <xdr:colOff>2398058</xdr:colOff>
      <xdr:row>30</xdr:row>
      <xdr:rowOff>169388</xdr:rowOff>
    </xdr:to>
    <xdr:pic>
      <xdr:nvPicPr>
        <xdr:cNvPr id="16" name="Google Shape;283;g1045ebef7ff_0_80">
          <a:extLst>
            <a:ext uri="{FF2B5EF4-FFF2-40B4-BE49-F238E27FC236}">
              <a16:creationId xmlns:a16="http://schemas.microsoft.com/office/drawing/2014/main" id="{00000000-0008-0000-0100-000010000000}"/>
            </a:ext>
          </a:extLst>
        </xdr:cNvPr>
        <xdr:cNvPicPr preferRelativeResize="0"/>
      </xdr:nvPicPr>
      <xdr:blipFill rotWithShape="1">
        <a:blip xmlns:r="http://schemas.openxmlformats.org/officeDocument/2006/relationships" r:embed="rId1">
          <a:alphaModFix/>
        </a:blip>
        <a:srcRect/>
        <a:stretch/>
      </xdr:blipFill>
      <xdr:spPr>
        <a:xfrm>
          <a:off x="11183470" y="13211735"/>
          <a:ext cx="347382" cy="300124"/>
        </a:xfrm>
        <a:prstGeom prst="rect">
          <a:avLst/>
        </a:prstGeom>
        <a:noFill/>
        <a:ln>
          <a:noFill/>
        </a:ln>
      </xdr:spPr>
    </xdr:pic>
    <xdr:clientData/>
  </xdr:twoCellAnchor>
  <xdr:twoCellAnchor editAs="oneCell">
    <xdr:from>
      <xdr:col>11</xdr:col>
      <xdr:colOff>1131795</xdr:colOff>
      <xdr:row>26</xdr:row>
      <xdr:rowOff>448235</xdr:rowOff>
    </xdr:from>
    <xdr:to>
      <xdr:col>11</xdr:col>
      <xdr:colOff>1479177</xdr:colOff>
      <xdr:row>27</xdr:row>
      <xdr:rowOff>16241</xdr:rowOff>
    </xdr:to>
    <xdr:pic>
      <xdr:nvPicPr>
        <xdr:cNvPr id="17" name="Google Shape;283;g1045ebef7ff_0_80">
          <a:extLst>
            <a:ext uri="{FF2B5EF4-FFF2-40B4-BE49-F238E27FC236}">
              <a16:creationId xmlns:a16="http://schemas.microsoft.com/office/drawing/2014/main" id="{00000000-0008-0000-0100-000011000000}"/>
            </a:ext>
          </a:extLst>
        </xdr:cNvPr>
        <xdr:cNvPicPr preferRelativeResize="0"/>
      </xdr:nvPicPr>
      <xdr:blipFill rotWithShape="1">
        <a:blip xmlns:r="http://schemas.openxmlformats.org/officeDocument/2006/relationships" r:embed="rId1">
          <a:alphaModFix/>
        </a:blip>
        <a:srcRect/>
        <a:stretch/>
      </xdr:blipFill>
      <xdr:spPr>
        <a:xfrm>
          <a:off x="10264589" y="10802470"/>
          <a:ext cx="347382" cy="300124"/>
        </a:xfrm>
        <a:prstGeom prst="rect">
          <a:avLst/>
        </a:prstGeom>
        <a:noFill/>
        <a:ln>
          <a:noFill/>
        </a:ln>
      </xdr:spPr>
    </xdr:pic>
    <xdr:clientData/>
  </xdr:twoCellAnchor>
  <xdr:twoCellAnchor editAs="oneCell">
    <xdr:from>
      <xdr:col>11</xdr:col>
      <xdr:colOff>1109382</xdr:colOff>
      <xdr:row>24</xdr:row>
      <xdr:rowOff>1479176</xdr:rowOff>
    </xdr:from>
    <xdr:to>
      <xdr:col>11</xdr:col>
      <xdr:colOff>1456764</xdr:colOff>
      <xdr:row>24</xdr:row>
      <xdr:rowOff>1771829</xdr:rowOff>
    </xdr:to>
    <xdr:pic>
      <xdr:nvPicPr>
        <xdr:cNvPr id="18" name="Google Shape;283;g1045ebef7ff_0_80">
          <a:extLst>
            <a:ext uri="{FF2B5EF4-FFF2-40B4-BE49-F238E27FC236}">
              <a16:creationId xmlns:a16="http://schemas.microsoft.com/office/drawing/2014/main" id="{00000000-0008-0000-0100-000012000000}"/>
            </a:ext>
          </a:extLst>
        </xdr:cNvPr>
        <xdr:cNvPicPr preferRelativeResize="0"/>
      </xdr:nvPicPr>
      <xdr:blipFill rotWithShape="1">
        <a:blip xmlns:r="http://schemas.openxmlformats.org/officeDocument/2006/relationships" r:embed="rId1">
          <a:alphaModFix/>
        </a:blip>
        <a:srcRect/>
        <a:stretch/>
      </xdr:blipFill>
      <xdr:spPr>
        <a:xfrm>
          <a:off x="10242176" y="9816352"/>
          <a:ext cx="347382" cy="300124"/>
        </a:xfrm>
        <a:prstGeom prst="rect">
          <a:avLst/>
        </a:prstGeom>
        <a:noFill/>
        <a:ln>
          <a:noFill/>
        </a:ln>
      </xdr:spPr>
    </xdr:pic>
    <xdr:clientData/>
  </xdr:twoCellAnchor>
  <xdr:twoCellAnchor editAs="oneCell">
    <xdr:from>
      <xdr:col>11</xdr:col>
      <xdr:colOff>1154206</xdr:colOff>
      <xdr:row>19</xdr:row>
      <xdr:rowOff>358587</xdr:rowOff>
    </xdr:from>
    <xdr:to>
      <xdr:col>11</xdr:col>
      <xdr:colOff>1501588</xdr:colOff>
      <xdr:row>19</xdr:row>
      <xdr:rowOff>662446</xdr:rowOff>
    </xdr:to>
    <xdr:pic>
      <xdr:nvPicPr>
        <xdr:cNvPr id="19" name="Google Shape;283;g1045ebef7ff_0_80">
          <a:extLst>
            <a:ext uri="{FF2B5EF4-FFF2-40B4-BE49-F238E27FC236}">
              <a16:creationId xmlns:a16="http://schemas.microsoft.com/office/drawing/2014/main" id="{00000000-0008-0000-0100-000013000000}"/>
            </a:ext>
          </a:extLst>
        </xdr:cNvPr>
        <xdr:cNvPicPr preferRelativeResize="0"/>
      </xdr:nvPicPr>
      <xdr:blipFill rotWithShape="1">
        <a:blip xmlns:r="http://schemas.openxmlformats.org/officeDocument/2006/relationships" r:embed="rId1">
          <a:alphaModFix/>
        </a:blip>
        <a:srcRect/>
        <a:stretch/>
      </xdr:blipFill>
      <xdr:spPr>
        <a:xfrm>
          <a:off x="10287000" y="6745940"/>
          <a:ext cx="347382" cy="300124"/>
        </a:xfrm>
        <a:prstGeom prst="rect">
          <a:avLst/>
        </a:prstGeom>
        <a:noFill/>
        <a:ln>
          <a:noFill/>
        </a:ln>
      </xdr:spPr>
    </xdr:pic>
    <xdr:clientData/>
  </xdr:twoCellAnchor>
  <xdr:twoCellAnchor editAs="oneCell">
    <xdr:from>
      <xdr:col>2</xdr:col>
      <xdr:colOff>315434</xdr:colOff>
      <xdr:row>1</xdr:row>
      <xdr:rowOff>168087</xdr:rowOff>
    </xdr:from>
    <xdr:to>
      <xdr:col>10</xdr:col>
      <xdr:colOff>1215498</xdr:colOff>
      <xdr:row>3</xdr:row>
      <xdr:rowOff>773204</xdr:rowOff>
    </xdr:to>
    <xdr:pic>
      <xdr:nvPicPr>
        <xdr:cNvPr id="22" name="Imagen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434" y="358587"/>
          <a:ext cx="6996063" cy="986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90930</xdr:colOff>
      <xdr:row>9</xdr:row>
      <xdr:rowOff>144779</xdr:rowOff>
    </xdr:from>
    <xdr:to>
      <xdr:col>8</xdr:col>
      <xdr:colOff>1112519</xdr:colOff>
      <xdr:row>10</xdr:row>
      <xdr:rowOff>1111622</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11703810" y="1584959"/>
          <a:ext cx="1021589" cy="1393087"/>
        </a:xfrm>
        <a:prstGeom prst="rect">
          <a:avLst/>
        </a:prstGeom>
      </xdr:spPr>
    </xdr:pic>
    <xdr:clientData/>
  </xdr:twoCellAnchor>
  <xdr:twoCellAnchor editAs="oneCell">
    <xdr:from>
      <xdr:col>7</xdr:col>
      <xdr:colOff>143123</xdr:colOff>
      <xdr:row>22</xdr:row>
      <xdr:rowOff>132520</xdr:rowOff>
    </xdr:from>
    <xdr:to>
      <xdr:col>7</xdr:col>
      <xdr:colOff>1170927</xdr:colOff>
      <xdr:row>22</xdr:row>
      <xdr:rowOff>1111445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a:srcRect l="7654" t="28801" r="58375" b="10639"/>
        <a:stretch/>
      </xdr:blipFill>
      <xdr:spPr>
        <a:xfrm>
          <a:off x="9149963" y="3660580"/>
          <a:ext cx="1027804" cy="981307"/>
        </a:xfrm>
        <a:prstGeom prst="ellipse">
          <a:avLst/>
        </a:prstGeom>
      </xdr:spPr>
    </xdr:pic>
    <xdr:clientData/>
  </xdr:twoCellAnchor>
  <xdr:twoCellAnchor editAs="oneCell">
    <xdr:from>
      <xdr:col>8</xdr:col>
      <xdr:colOff>137160</xdr:colOff>
      <xdr:row>21</xdr:row>
      <xdr:rowOff>83820</xdr:rowOff>
    </xdr:from>
    <xdr:to>
      <xdr:col>8</xdr:col>
      <xdr:colOff>982980</xdr:colOff>
      <xdr:row>22</xdr:row>
      <xdr:rowOff>538689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11750040" y="3482340"/>
          <a:ext cx="845820" cy="1289260"/>
        </a:xfrm>
        <a:prstGeom prst="rect">
          <a:avLst/>
        </a:prstGeom>
      </xdr:spPr>
    </xdr:pic>
    <xdr:clientData/>
  </xdr:twoCellAnchor>
  <xdr:twoCellAnchor editAs="oneCell">
    <xdr:from>
      <xdr:col>8</xdr:col>
      <xdr:colOff>317500</xdr:colOff>
      <xdr:row>26</xdr:row>
      <xdr:rowOff>142240</xdr:rowOff>
    </xdr:from>
    <xdr:to>
      <xdr:col>8</xdr:col>
      <xdr:colOff>997094</xdr:colOff>
      <xdr:row>26</xdr:row>
      <xdr:rowOff>1138847</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13233400" y="6771640"/>
          <a:ext cx="685944" cy="1013673"/>
        </a:xfrm>
        <a:prstGeom prst="rect">
          <a:avLst/>
        </a:prstGeom>
      </xdr:spPr>
    </xdr:pic>
    <xdr:clientData/>
  </xdr:twoCellAnchor>
  <xdr:twoCellAnchor editAs="oneCell">
    <xdr:from>
      <xdr:col>5</xdr:col>
      <xdr:colOff>24303</xdr:colOff>
      <xdr:row>1</xdr:row>
      <xdr:rowOff>19052</xdr:rowOff>
    </xdr:from>
    <xdr:to>
      <xdr:col>10</xdr:col>
      <xdr:colOff>181516</xdr:colOff>
      <xdr:row>4</xdr:row>
      <xdr:rowOff>352425</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87028" y="180977"/>
          <a:ext cx="5811492" cy="819148"/>
        </a:xfrm>
        <a:prstGeom prst="rect">
          <a:avLst/>
        </a:prstGeom>
      </xdr:spPr>
    </xdr:pic>
    <xdr:clientData/>
  </xdr:twoCellAnchor>
  <xdr:twoCellAnchor editAs="oneCell">
    <xdr:from>
      <xdr:col>10</xdr:col>
      <xdr:colOff>352425</xdr:colOff>
      <xdr:row>0</xdr:row>
      <xdr:rowOff>142875</xdr:rowOff>
    </xdr:from>
    <xdr:to>
      <xdr:col>10</xdr:col>
      <xdr:colOff>693457</xdr:colOff>
      <xdr:row>2</xdr:row>
      <xdr:rowOff>84224</xdr:rowOff>
    </xdr:to>
    <xdr:pic>
      <xdr:nvPicPr>
        <xdr:cNvPr id="19" name="Google Shape;283;g1045ebef7ff_0_80">
          <a:extLst>
            <a:ext uri="{FF2B5EF4-FFF2-40B4-BE49-F238E27FC236}">
              <a16:creationId xmlns:a16="http://schemas.microsoft.com/office/drawing/2014/main" id="{00000000-0008-0000-0200-000013000000}"/>
            </a:ext>
          </a:extLst>
        </xdr:cNvPr>
        <xdr:cNvPicPr preferRelativeResize="0"/>
      </xdr:nvPicPr>
      <xdr:blipFill rotWithShape="1">
        <a:blip xmlns:r="http://schemas.openxmlformats.org/officeDocument/2006/relationships" r:embed="rId6">
          <a:alphaModFix/>
        </a:blip>
        <a:srcRect/>
        <a:stretch/>
      </xdr:blipFill>
      <xdr:spPr>
        <a:xfrm>
          <a:off x="13563600" y="142875"/>
          <a:ext cx="347382" cy="30012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10</xdr:col>
      <xdr:colOff>9525</xdr:colOff>
      <xdr:row>30</xdr:row>
      <xdr:rowOff>123825</xdr:rowOff>
    </xdr:to>
    <xdr:pic>
      <xdr:nvPicPr>
        <xdr:cNvPr id="6" name="Imagen 5">
          <a:extLst>
            <a:ext uri="{FF2B5EF4-FFF2-40B4-BE49-F238E27FC236}">
              <a16:creationId xmlns:a16="http://schemas.microsoft.com/office/drawing/2014/main" id="{D5A490E9-355D-CA1C-E97E-D67B2EA46A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19100"/>
          <a:ext cx="7772400" cy="5829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361950</xdr:colOff>
      <xdr:row>1</xdr:row>
      <xdr:rowOff>333375</xdr:rowOff>
    </xdr:from>
    <xdr:to>
      <xdr:col>8</xdr:col>
      <xdr:colOff>712507</xdr:colOff>
      <xdr:row>2</xdr:row>
      <xdr:rowOff>223017</xdr:rowOff>
    </xdr:to>
    <xdr:pic>
      <xdr:nvPicPr>
        <xdr:cNvPr id="3" name="Google Shape;283;g1045ebef7ff_0_80">
          <a:extLst>
            <a:ext uri="{FF2B5EF4-FFF2-40B4-BE49-F238E27FC236}">
              <a16:creationId xmlns:a16="http://schemas.microsoft.com/office/drawing/2014/main" id="{00000000-0008-0000-0400-000003000000}"/>
            </a:ext>
          </a:extLst>
        </xdr:cNvPr>
        <xdr:cNvPicPr preferRelativeResize="0"/>
      </xdr:nvPicPr>
      <xdr:blipFill rotWithShape="1">
        <a:blip xmlns:r="http://schemas.openxmlformats.org/officeDocument/2006/relationships" r:embed="rId1">
          <a:alphaModFix/>
        </a:blip>
        <a:srcRect/>
        <a:stretch/>
      </xdr:blipFill>
      <xdr:spPr>
        <a:xfrm>
          <a:off x="9991725" y="333375"/>
          <a:ext cx="347382" cy="300124"/>
        </a:xfrm>
        <a:prstGeom prst="rect">
          <a:avLst/>
        </a:prstGeom>
        <a:noFill/>
        <a:ln>
          <a:noFill/>
        </a:ln>
      </xdr:spPr>
    </xdr:pic>
    <xdr:clientData/>
  </xdr:twoCellAnchor>
  <xdr:twoCellAnchor editAs="oneCell">
    <xdr:from>
      <xdr:col>2</xdr:col>
      <xdr:colOff>360666</xdr:colOff>
      <xdr:row>0</xdr:row>
      <xdr:rowOff>0</xdr:rowOff>
    </xdr:from>
    <xdr:to>
      <xdr:col>6</xdr:col>
      <xdr:colOff>1319435</xdr:colOff>
      <xdr:row>0</xdr:row>
      <xdr:rowOff>704850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5366" y="0"/>
          <a:ext cx="5000599" cy="704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1015408</xdr:colOff>
      <xdr:row>1</xdr:row>
      <xdr:rowOff>171506</xdr:rowOff>
    </xdr:from>
    <xdr:to>
      <xdr:col>5</xdr:col>
      <xdr:colOff>544135</xdr:colOff>
      <xdr:row>4</xdr:row>
      <xdr:rowOff>229041</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3825" y="362006"/>
          <a:ext cx="5694425" cy="7031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1015408</xdr:colOff>
      <xdr:row>1</xdr:row>
      <xdr:rowOff>171506</xdr:rowOff>
    </xdr:from>
    <xdr:to>
      <xdr:col>4</xdr:col>
      <xdr:colOff>506035</xdr:colOff>
      <xdr:row>5</xdr:row>
      <xdr:rowOff>133791</xdr:rowOff>
    </xdr:to>
    <xdr:pic>
      <xdr:nvPicPr>
        <xdr:cNvPr id="2" name="Imagen 1">
          <a:extLst>
            <a:ext uri="{FF2B5EF4-FFF2-40B4-BE49-F238E27FC236}">
              <a16:creationId xmlns:a16="http://schemas.microsoft.com/office/drawing/2014/main" id="{2782625A-7D60-4F4B-B5C8-8B70E44154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8683" y="352481"/>
          <a:ext cx="5208802" cy="6861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57150</xdr:colOff>
      <xdr:row>0</xdr:row>
      <xdr:rowOff>317210</xdr:rowOff>
    </xdr:from>
    <xdr:to>
      <xdr:col>6</xdr:col>
      <xdr:colOff>892993</xdr:colOff>
      <xdr:row>0</xdr:row>
      <xdr:rowOff>955497</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1225" y="317210"/>
          <a:ext cx="4528368" cy="638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30:M31"/>
  <sheetViews>
    <sheetView topLeftCell="A10" zoomScale="70" zoomScaleNormal="70" workbookViewId="0">
      <selection activeCell="Z45" sqref="Z45"/>
    </sheetView>
  </sheetViews>
  <sheetFormatPr defaultColWidth="11.42578125" defaultRowHeight="15"/>
  <cols>
    <col min="1" max="16384" width="11.42578125" style="3"/>
  </cols>
  <sheetData>
    <row r="30" spans="1:13" s="18" customFormat="1" ht="18" customHeight="1">
      <c r="A30" s="135"/>
      <c r="B30" s="135"/>
      <c r="C30" s="135"/>
      <c r="D30" s="135"/>
      <c r="E30" s="135"/>
      <c r="F30" s="135"/>
      <c r="G30" s="135"/>
      <c r="H30" s="135"/>
      <c r="I30" s="135"/>
      <c r="J30" s="135"/>
      <c r="K30" s="135"/>
      <c r="L30" s="135"/>
      <c r="M30" s="135"/>
    </row>
    <row r="31" spans="1:13" ht="17.100000000000001" customHeight="1"/>
  </sheetData>
  <mergeCells count="1">
    <mergeCell ref="A30:M3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M40"/>
  <sheetViews>
    <sheetView topLeftCell="A9" zoomScale="70" zoomScaleNormal="70" workbookViewId="0">
      <selection activeCell="B13" sqref="B13:K14"/>
    </sheetView>
  </sheetViews>
  <sheetFormatPr defaultColWidth="11.42578125" defaultRowHeight="15"/>
  <cols>
    <col min="1" max="10" width="11.42578125" style="3"/>
    <col min="11" max="11" width="34.140625" style="3" customWidth="1"/>
    <col min="12" max="12" width="43.85546875" style="3" customWidth="1"/>
    <col min="13" max="16384" width="11.42578125" style="3"/>
  </cols>
  <sheetData>
    <row r="1" spans="2:13">
      <c r="B1" s="162" t="s">
        <v>0</v>
      </c>
      <c r="C1" s="163"/>
      <c r="D1" s="163"/>
      <c r="E1" s="163"/>
      <c r="F1" s="163"/>
      <c r="G1" s="163"/>
      <c r="H1" s="163"/>
      <c r="I1" s="163"/>
      <c r="J1" s="163"/>
      <c r="K1" s="164"/>
    </row>
    <row r="2" spans="2:13">
      <c r="B2" s="165"/>
      <c r="C2" s="166"/>
      <c r="D2" s="166"/>
      <c r="E2" s="166"/>
      <c r="F2" s="166"/>
      <c r="G2" s="166"/>
      <c r="H2" s="166"/>
      <c r="I2" s="166"/>
      <c r="J2" s="166"/>
      <c r="K2" s="167"/>
    </row>
    <row r="3" spans="2:13">
      <c r="B3" s="165"/>
      <c r="C3" s="166"/>
      <c r="D3" s="166"/>
      <c r="E3" s="166"/>
      <c r="F3" s="166"/>
      <c r="G3" s="166"/>
      <c r="H3" s="166"/>
      <c r="I3" s="166"/>
      <c r="J3" s="166"/>
      <c r="K3" s="167"/>
    </row>
    <row r="4" spans="2:13" ht="67.5" customHeight="1" thickBot="1">
      <c r="B4" s="168"/>
      <c r="C4" s="169"/>
      <c r="D4" s="169"/>
      <c r="E4" s="169"/>
      <c r="F4" s="169"/>
      <c r="G4" s="169"/>
      <c r="H4" s="169"/>
      <c r="I4" s="169"/>
      <c r="J4" s="169"/>
      <c r="K4" s="170"/>
    </row>
    <row r="5" spans="2:13" ht="17.100000000000001" customHeight="1">
      <c r="B5" s="171" t="s">
        <v>1</v>
      </c>
      <c r="C5" s="172"/>
      <c r="D5" s="172"/>
      <c r="E5" s="172"/>
      <c r="F5" s="172"/>
      <c r="G5" s="172"/>
      <c r="H5" s="172"/>
      <c r="I5" s="172"/>
      <c r="J5" s="172"/>
      <c r="K5" s="173"/>
    </row>
    <row r="6" spans="2:13" ht="20.65" customHeight="1">
      <c r="B6" s="174"/>
      <c r="C6" s="172"/>
      <c r="D6" s="172"/>
      <c r="E6" s="172"/>
      <c r="F6" s="172"/>
      <c r="G6" s="172"/>
      <c r="H6" s="172"/>
      <c r="I6" s="172"/>
      <c r="J6" s="172"/>
      <c r="K6" s="173"/>
    </row>
    <row r="7" spans="2:13" ht="20.100000000000001" customHeight="1">
      <c r="B7" s="174"/>
      <c r="C7" s="172"/>
      <c r="D7" s="172"/>
      <c r="E7" s="172"/>
      <c r="F7" s="172"/>
      <c r="G7" s="172"/>
      <c r="H7" s="172"/>
      <c r="I7" s="172"/>
      <c r="J7" s="172"/>
      <c r="K7" s="173"/>
    </row>
    <row r="8" spans="2:13" ht="34.15" customHeight="1">
      <c r="B8" s="174"/>
      <c r="C8" s="172"/>
      <c r="D8" s="172"/>
      <c r="E8" s="172"/>
      <c r="F8" s="172"/>
      <c r="G8" s="172"/>
      <c r="H8" s="172"/>
      <c r="I8" s="172"/>
      <c r="J8" s="172"/>
      <c r="K8" s="173"/>
    </row>
    <row r="9" spans="2:13" s="4" customFormat="1" ht="34.5" customHeight="1">
      <c r="B9" s="139" t="s">
        <v>2</v>
      </c>
      <c r="C9" s="140"/>
      <c r="D9" s="140"/>
      <c r="E9" s="140"/>
      <c r="F9" s="140"/>
      <c r="G9" s="140"/>
      <c r="H9" s="140"/>
      <c r="I9" s="140"/>
      <c r="J9" s="140"/>
      <c r="K9" s="141"/>
      <c r="L9" s="3"/>
      <c r="M9" s="3"/>
    </row>
    <row r="10" spans="2:13" ht="30.6" customHeight="1">
      <c r="B10" s="136" t="s">
        <v>3</v>
      </c>
      <c r="C10" s="137"/>
      <c r="D10" s="137"/>
      <c r="E10" s="137"/>
      <c r="F10" s="137"/>
      <c r="G10" s="137"/>
      <c r="H10" s="137"/>
      <c r="I10" s="137"/>
      <c r="J10" s="137"/>
      <c r="K10" s="138"/>
      <c r="L10" s="5"/>
    </row>
    <row r="11" spans="2:13" ht="59.1" customHeight="1">
      <c r="B11" s="136"/>
      <c r="C11" s="137"/>
      <c r="D11" s="137"/>
      <c r="E11" s="137"/>
      <c r="F11" s="137"/>
      <c r="G11" s="137"/>
      <c r="H11" s="137"/>
      <c r="I11" s="137"/>
      <c r="J11" s="137"/>
      <c r="K11" s="138"/>
      <c r="L11" s="5"/>
    </row>
    <row r="12" spans="2:13" s="4" customFormat="1" ht="39" customHeight="1">
      <c r="B12" s="178" t="s">
        <v>4</v>
      </c>
      <c r="C12" s="179"/>
      <c r="D12" s="179"/>
      <c r="E12" s="179"/>
      <c r="F12" s="179"/>
      <c r="G12" s="179"/>
      <c r="H12" s="179"/>
      <c r="I12" s="179"/>
      <c r="J12" s="179"/>
      <c r="K12" s="180"/>
      <c r="L12" s="12"/>
    </row>
    <row r="13" spans="2:13" ht="21.6" customHeight="1">
      <c r="B13" s="175" t="s">
        <v>5</v>
      </c>
      <c r="C13" s="176"/>
      <c r="D13" s="176"/>
      <c r="E13" s="176"/>
      <c r="F13" s="176"/>
      <c r="G13" s="176"/>
      <c r="H13" s="176"/>
      <c r="I13" s="176"/>
      <c r="J13" s="176"/>
      <c r="K13" s="177"/>
      <c r="L13" s="5"/>
    </row>
    <row r="14" spans="2:13" ht="40.15" customHeight="1">
      <c r="B14" s="175"/>
      <c r="C14" s="176"/>
      <c r="D14" s="176"/>
      <c r="E14" s="176"/>
      <c r="F14" s="176"/>
      <c r="G14" s="176"/>
      <c r="H14" s="176"/>
      <c r="I14" s="176"/>
      <c r="J14" s="176"/>
      <c r="K14" s="177"/>
      <c r="L14" s="5"/>
    </row>
    <row r="15" spans="2:13" s="4" customFormat="1" ht="30" customHeight="1">
      <c r="B15" s="156" t="s">
        <v>6</v>
      </c>
      <c r="C15" s="157"/>
      <c r="D15" s="157"/>
      <c r="E15" s="157"/>
      <c r="F15" s="157"/>
      <c r="G15" s="157"/>
      <c r="H15" s="157"/>
      <c r="I15" s="157"/>
      <c r="J15" s="157"/>
      <c r="K15" s="158"/>
      <c r="L15" s="12"/>
    </row>
    <row r="16" spans="2:13" ht="15.75">
      <c r="B16" s="159" t="s">
        <v>7</v>
      </c>
      <c r="C16" s="160"/>
      <c r="D16" s="160"/>
      <c r="E16" s="160"/>
      <c r="F16" s="160"/>
      <c r="G16" s="160"/>
      <c r="H16" s="160"/>
      <c r="I16" s="160"/>
      <c r="J16" s="160"/>
      <c r="K16" s="161"/>
      <c r="L16" s="5"/>
    </row>
    <row r="17" spans="2:12" ht="61.15" customHeight="1">
      <c r="B17" s="159"/>
      <c r="C17" s="160"/>
      <c r="D17" s="160"/>
      <c r="E17" s="160"/>
      <c r="F17" s="160"/>
      <c r="G17" s="160"/>
      <c r="H17" s="160"/>
      <c r="I17" s="160"/>
      <c r="J17" s="160"/>
      <c r="K17" s="161"/>
      <c r="L17" s="5"/>
    </row>
    <row r="18" spans="2:12" ht="34.5" customHeight="1">
      <c r="B18" s="139" t="s">
        <v>8</v>
      </c>
      <c r="C18" s="140"/>
      <c r="D18" s="140"/>
      <c r="E18" s="140"/>
      <c r="F18" s="140"/>
      <c r="G18" s="140"/>
      <c r="H18" s="140"/>
      <c r="I18" s="140"/>
      <c r="J18" s="140"/>
      <c r="K18" s="141"/>
      <c r="L18" s="5"/>
    </row>
    <row r="19" spans="2:12" ht="39" customHeight="1">
      <c r="B19" s="159" t="s">
        <v>9</v>
      </c>
      <c r="C19" s="160"/>
      <c r="D19" s="160"/>
      <c r="E19" s="160"/>
      <c r="F19" s="160"/>
      <c r="G19" s="160"/>
      <c r="H19" s="160"/>
      <c r="I19" s="160"/>
      <c r="J19" s="160"/>
      <c r="K19" s="161"/>
      <c r="L19" s="5"/>
    </row>
    <row r="20" spans="2:12" ht="57" customHeight="1">
      <c r="B20" s="159"/>
      <c r="C20" s="160"/>
      <c r="D20" s="160"/>
      <c r="E20" s="160"/>
      <c r="F20" s="160"/>
      <c r="G20" s="160"/>
      <c r="H20" s="160"/>
      <c r="I20" s="160"/>
      <c r="J20" s="160"/>
      <c r="K20" s="161"/>
      <c r="L20" s="13" t="s">
        <v>10</v>
      </c>
    </row>
    <row r="21" spans="2:12" ht="35.25" customHeight="1">
      <c r="B21" s="178" t="s">
        <v>11</v>
      </c>
      <c r="C21" s="179"/>
      <c r="D21" s="179"/>
      <c r="E21" s="179"/>
      <c r="F21" s="179"/>
      <c r="G21" s="179"/>
      <c r="H21" s="179"/>
      <c r="I21" s="179"/>
      <c r="J21" s="179"/>
      <c r="K21" s="180"/>
      <c r="L21" s="5"/>
    </row>
    <row r="22" spans="2:12" ht="24" customHeight="1">
      <c r="B22" s="136" t="s">
        <v>12</v>
      </c>
      <c r="C22" s="137"/>
      <c r="D22" s="137"/>
      <c r="E22" s="137"/>
      <c r="F22" s="137"/>
      <c r="G22" s="137"/>
      <c r="H22" s="137"/>
      <c r="I22" s="137"/>
      <c r="J22" s="137"/>
      <c r="K22" s="138"/>
    </row>
    <row r="23" spans="2:12" ht="39" customHeight="1">
      <c r="B23" s="136"/>
      <c r="C23" s="137"/>
      <c r="D23" s="137"/>
      <c r="E23" s="137"/>
      <c r="F23" s="137"/>
      <c r="G23" s="137"/>
      <c r="H23" s="137"/>
      <c r="I23" s="137"/>
      <c r="J23" s="137"/>
      <c r="K23" s="138"/>
    </row>
    <row r="24" spans="2:12" ht="36.75" customHeight="1">
      <c r="B24" s="156" t="s">
        <v>13</v>
      </c>
      <c r="C24" s="157"/>
      <c r="D24" s="157"/>
      <c r="E24" s="157"/>
      <c r="F24" s="157"/>
      <c r="G24" s="157"/>
      <c r="H24" s="157"/>
      <c r="I24" s="157"/>
      <c r="J24" s="157"/>
      <c r="K24" s="158"/>
      <c r="L24" s="5"/>
    </row>
    <row r="25" spans="2:12" ht="146.1" customHeight="1">
      <c r="B25" s="159" t="s">
        <v>14</v>
      </c>
      <c r="C25" s="160"/>
      <c r="D25" s="160"/>
      <c r="E25" s="160"/>
      <c r="F25" s="160"/>
      <c r="G25" s="160"/>
      <c r="H25" s="160"/>
      <c r="I25" s="160"/>
      <c r="J25" s="160"/>
      <c r="K25" s="161"/>
      <c r="L25" s="6" t="s">
        <v>15</v>
      </c>
    </row>
    <row r="26" spans="2:12" ht="36.75" customHeight="1">
      <c r="B26" s="145" t="s">
        <v>16</v>
      </c>
      <c r="C26" s="146"/>
      <c r="D26" s="146"/>
      <c r="E26" s="146"/>
      <c r="F26" s="146"/>
      <c r="G26" s="146"/>
      <c r="H26" s="146"/>
      <c r="I26" s="146"/>
      <c r="J26" s="146"/>
      <c r="K26" s="147"/>
      <c r="L26" s="6"/>
    </row>
    <row r="27" spans="2:12" ht="58.15" customHeight="1">
      <c r="B27" s="136" t="s">
        <v>17</v>
      </c>
      <c r="C27" s="148"/>
      <c r="D27" s="148"/>
      <c r="E27" s="148"/>
      <c r="F27" s="148"/>
      <c r="G27" s="148"/>
      <c r="H27" s="148"/>
      <c r="I27" s="148"/>
      <c r="J27" s="148"/>
      <c r="K27" s="149"/>
      <c r="L27" s="7" t="s">
        <v>18</v>
      </c>
    </row>
    <row r="28" spans="2:12" ht="42.75" customHeight="1">
      <c r="B28" s="156" t="s">
        <v>19</v>
      </c>
      <c r="C28" s="157"/>
      <c r="D28" s="157"/>
      <c r="E28" s="157"/>
      <c r="F28" s="157"/>
      <c r="G28" s="157"/>
      <c r="H28" s="157"/>
      <c r="I28" s="157"/>
      <c r="J28" s="157"/>
      <c r="K28" s="158"/>
      <c r="L28" s="5"/>
    </row>
    <row r="29" spans="2:12" ht="165" customHeight="1">
      <c r="B29" s="136" t="s">
        <v>20</v>
      </c>
      <c r="C29" s="137"/>
      <c r="D29" s="137"/>
      <c r="E29" s="137"/>
      <c r="F29" s="137"/>
      <c r="G29" s="137"/>
      <c r="H29" s="137"/>
      <c r="I29" s="137"/>
      <c r="J29" s="137"/>
      <c r="K29" s="138"/>
    </row>
    <row r="30" spans="2:12" ht="19.149999999999999" customHeight="1">
      <c r="B30" s="150" t="s">
        <v>21</v>
      </c>
      <c r="C30" s="151"/>
      <c r="D30" s="151"/>
      <c r="E30" s="151"/>
      <c r="F30" s="151"/>
      <c r="G30" s="151"/>
      <c r="H30" s="151"/>
      <c r="I30" s="151"/>
      <c r="J30" s="151"/>
      <c r="K30" s="152"/>
      <c r="L30" s="8" t="s">
        <v>22</v>
      </c>
    </row>
    <row r="31" spans="2:12" ht="18.75" customHeight="1">
      <c r="B31" s="150" t="s">
        <v>23</v>
      </c>
      <c r="C31" s="151"/>
      <c r="D31" s="151"/>
      <c r="E31" s="151"/>
      <c r="F31" s="151"/>
      <c r="G31" s="151"/>
      <c r="H31" s="151"/>
      <c r="I31" s="151"/>
      <c r="J31" s="151"/>
      <c r="K31" s="152"/>
      <c r="L31" s="8" t="s">
        <v>24</v>
      </c>
    </row>
    <row r="32" spans="2:12" ht="48.6" customHeight="1">
      <c r="B32" s="153" t="s">
        <v>25</v>
      </c>
      <c r="C32" s="154"/>
      <c r="D32" s="154"/>
      <c r="E32" s="154"/>
      <c r="F32" s="154"/>
      <c r="G32" s="154"/>
      <c r="H32" s="154"/>
      <c r="I32" s="154"/>
      <c r="J32" s="154"/>
      <c r="K32" s="155"/>
      <c r="L32" s="8" t="s">
        <v>26</v>
      </c>
    </row>
    <row r="33" spans="2:12" ht="72.599999999999994" customHeight="1">
      <c r="B33" s="136" t="s">
        <v>27</v>
      </c>
      <c r="C33" s="137"/>
      <c r="D33" s="137"/>
      <c r="E33" s="137"/>
      <c r="F33" s="137"/>
      <c r="G33" s="137"/>
      <c r="H33" s="137"/>
      <c r="I33" s="137"/>
      <c r="J33" s="137"/>
      <c r="K33" s="138"/>
      <c r="L33" s="8" t="s">
        <v>28</v>
      </c>
    </row>
    <row r="34" spans="2:12" s="4" customFormat="1" ht="39" customHeight="1">
      <c r="B34" s="139" t="s">
        <v>29</v>
      </c>
      <c r="C34" s="140"/>
      <c r="D34" s="140"/>
      <c r="E34" s="140"/>
      <c r="F34" s="140"/>
      <c r="G34" s="140"/>
      <c r="H34" s="140"/>
      <c r="I34" s="140"/>
      <c r="J34" s="140"/>
      <c r="K34" s="141"/>
      <c r="L34" s="10"/>
    </row>
    <row r="35" spans="2:12" ht="12" customHeight="1">
      <c r="B35" s="136" t="s">
        <v>30</v>
      </c>
      <c r="C35" s="137"/>
      <c r="D35" s="137"/>
      <c r="E35" s="137"/>
      <c r="F35" s="137"/>
      <c r="G35" s="137"/>
      <c r="H35" s="137"/>
      <c r="I35" s="137"/>
      <c r="J35" s="137"/>
      <c r="K35" s="138"/>
      <c r="L35" s="9"/>
    </row>
    <row r="36" spans="2:12" s="14" customFormat="1" ht="62.1" customHeight="1" thickBot="1">
      <c r="B36" s="142"/>
      <c r="C36" s="143"/>
      <c r="D36" s="143"/>
      <c r="E36" s="143"/>
      <c r="F36" s="143"/>
      <c r="G36" s="143"/>
      <c r="H36" s="143"/>
      <c r="I36" s="143"/>
      <c r="J36" s="143"/>
      <c r="K36" s="144"/>
      <c r="L36" s="11" t="s">
        <v>31</v>
      </c>
    </row>
    <row r="39" spans="2:12">
      <c r="B39" s="3" t="s">
        <v>32</v>
      </c>
      <c r="C39" s="3" t="s">
        <v>33</v>
      </c>
    </row>
    <row r="40" spans="2:12">
      <c r="B40" s="3" t="s">
        <v>34</v>
      </c>
      <c r="C40" s="3" t="s">
        <v>35</v>
      </c>
    </row>
  </sheetData>
  <mergeCells count="24">
    <mergeCell ref="B24:K24"/>
    <mergeCell ref="B25:K25"/>
    <mergeCell ref="B1:K4"/>
    <mergeCell ref="B5:K8"/>
    <mergeCell ref="B9:K9"/>
    <mergeCell ref="B10:K11"/>
    <mergeCell ref="B13:K14"/>
    <mergeCell ref="B12:K12"/>
    <mergeCell ref="B15:K15"/>
    <mergeCell ref="B18:K18"/>
    <mergeCell ref="B16:K17"/>
    <mergeCell ref="B19:K20"/>
    <mergeCell ref="B21:K21"/>
    <mergeCell ref="B22:K23"/>
    <mergeCell ref="B33:K33"/>
    <mergeCell ref="B34:K34"/>
    <mergeCell ref="B35:K36"/>
    <mergeCell ref="B26:K26"/>
    <mergeCell ref="B27:K27"/>
    <mergeCell ref="B29:K29"/>
    <mergeCell ref="B30:K30"/>
    <mergeCell ref="B31:K31"/>
    <mergeCell ref="B32:K32"/>
    <mergeCell ref="B28:K28"/>
  </mergeCells>
  <hyperlinks>
    <hyperlink ref="L20" location="'Plan de acción'!A1" display="Ver Plan de acción" xr:uid="{00000000-0004-0000-0100-000000000000}"/>
    <hyperlink ref="L25" location="Responsables!A1" display="Ver responsables" xr:uid="{00000000-0004-0000-0100-000001000000}"/>
    <hyperlink ref="L30" location="'$Preoperativa'!A1" display="Ver presupuestos preoperativo" xr:uid="{00000000-0004-0000-0100-000002000000}"/>
    <hyperlink ref="L31" location="'$Operativo'!A1" display="Ver presupuestos operativo" xr:uid="{00000000-0004-0000-0100-000003000000}"/>
    <hyperlink ref="L32" location="'$Mantenimiento'!A1" display="Ver presupuesto de mantenimiento" xr:uid="{00000000-0004-0000-0100-000004000000}"/>
    <hyperlink ref="L36" location="'PLan de compra'!A1" display="Ver Plan de compras" xr:uid="{00000000-0004-0000-0100-000005000000}"/>
    <hyperlink ref="L27" location="Temporalidad!A1" display="Ver temporalidad" xr:uid="{00000000-0004-0000-0100-000006000000}"/>
    <hyperlink ref="L33" location="'$S&amp;E'!A1" display="Ver presupuesto de S&amp;E" xr:uid="{00000000-0004-0000-0100-000007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BC477"/>
  <sheetViews>
    <sheetView topLeftCell="A22" zoomScale="77" zoomScaleNormal="77" workbookViewId="0">
      <selection activeCell="F22" sqref="F22:F26"/>
    </sheetView>
  </sheetViews>
  <sheetFormatPr defaultColWidth="11.42578125" defaultRowHeight="12.75"/>
  <cols>
    <col min="1" max="1" width="11.42578125" style="16"/>
    <col min="2" max="2" width="17.42578125" style="1" customWidth="1"/>
    <col min="3" max="3" width="20.42578125" style="1" customWidth="1"/>
    <col min="4" max="4" width="50.28515625" style="1" customWidth="1"/>
    <col min="5" max="5" width="63.42578125" style="1" customWidth="1"/>
    <col min="6" max="6" width="20" style="93" customWidth="1"/>
    <col min="7" max="7" width="16.42578125" style="1" customWidth="1"/>
    <col min="8" max="8" width="19" style="1" customWidth="1"/>
    <col min="9" max="9" width="17.28515625" style="1" customWidth="1"/>
    <col min="10" max="55" width="11.42578125" style="16"/>
    <col min="56" max="16384" width="11.42578125" style="1"/>
  </cols>
  <sheetData>
    <row r="1" spans="1:55" ht="15">
      <c r="A1" s="26"/>
      <c r="B1" s="198" t="s">
        <v>36</v>
      </c>
      <c r="C1" s="199"/>
      <c r="D1" s="199"/>
      <c r="E1" s="199"/>
      <c r="F1" s="199"/>
      <c r="G1" s="199"/>
      <c r="H1" s="199"/>
      <c r="I1" s="200"/>
      <c r="J1" s="17" t="s">
        <v>37</v>
      </c>
    </row>
    <row r="2" spans="1:55">
      <c r="A2" s="27"/>
      <c r="B2" s="201"/>
      <c r="C2" s="202"/>
      <c r="D2" s="202"/>
      <c r="E2" s="202"/>
      <c r="F2" s="202"/>
      <c r="G2" s="202"/>
      <c r="H2" s="202"/>
      <c r="I2" s="203"/>
    </row>
    <row r="3" spans="1:55">
      <c r="A3" s="27"/>
      <c r="B3" s="201"/>
      <c r="C3" s="202"/>
      <c r="D3" s="202"/>
      <c r="E3" s="202"/>
      <c r="F3" s="202"/>
      <c r="G3" s="202"/>
      <c r="H3" s="202"/>
      <c r="I3" s="203"/>
    </row>
    <row r="4" spans="1:55">
      <c r="A4" s="27"/>
      <c r="B4" s="201"/>
      <c r="C4" s="202"/>
      <c r="D4" s="202"/>
      <c r="E4" s="202"/>
      <c r="F4" s="202"/>
      <c r="G4" s="202"/>
      <c r="H4" s="202"/>
      <c r="I4" s="203"/>
    </row>
    <row r="5" spans="1:55" ht="45.75" customHeight="1" thickBot="1">
      <c r="A5" s="27"/>
      <c r="B5" s="204"/>
      <c r="C5" s="205"/>
      <c r="D5" s="205"/>
      <c r="E5" s="205"/>
      <c r="F5" s="205"/>
      <c r="G5" s="205"/>
      <c r="H5" s="205"/>
      <c r="I5" s="206"/>
    </row>
    <row r="6" spans="1:55" s="15" customFormat="1" ht="34.5" customHeight="1" thickBot="1">
      <c r="A6" s="28"/>
      <c r="B6" s="31" t="s">
        <v>38</v>
      </c>
      <c r="C6" s="32" t="s">
        <v>39</v>
      </c>
      <c r="D6" s="32" t="s">
        <v>40</v>
      </c>
      <c r="E6" s="32" t="s">
        <v>11</v>
      </c>
      <c r="F6" s="32" t="s">
        <v>41</v>
      </c>
      <c r="G6" s="32" t="s">
        <v>42</v>
      </c>
      <c r="H6" s="32" t="s">
        <v>13</v>
      </c>
      <c r="I6" s="33" t="s">
        <v>19</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5" s="2" customFormat="1" ht="60" customHeight="1">
      <c r="A7" s="29"/>
      <c r="B7" s="212" t="s">
        <v>43</v>
      </c>
      <c r="C7" s="215" t="s">
        <v>44</v>
      </c>
      <c r="D7" s="23" t="s">
        <v>45</v>
      </c>
      <c r="E7" s="97" t="s">
        <v>46</v>
      </c>
      <c r="F7" s="89" t="s">
        <v>47</v>
      </c>
      <c r="G7" s="181" t="s">
        <v>48</v>
      </c>
      <c r="H7" s="220" t="s">
        <v>49</v>
      </c>
      <c r="I7" s="207" t="s">
        <v>50</v>
      </c>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row>
    <row r="8" spans="1:55" s="2" customFormat="1" ht="31.5" customHeight="1">
      <c r="A8" s="29"/>
      <c r="B8" s="213"/>
      <c r="C8" s="211"/>
      <c r="D8" s="21" t="s">
        <v>51</v>
      </c>
      <c r="E8" s="209" t="s">
        <v>52</v>
      </c>
      <c r="F8" s="184" t="s">
        <v>53</v>
      </c>
      <c r="G8" s="182"/>
      <c r="H8" s="221"/>
      <c r="I8" s="208"/>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row>
    <row r="9" spans="1:55" s="2" customFormat="1" ht="21" customHeight="1">
      <c r="A9" s="29"/>
      <c r="B9" s="213"/>
      <c r="C9" s="211"/>
      <c r="D9" s="21" t="s">
        <v>54</v>
      </c>
      <c r="E9" s="214"/>
      <c r="F9" s="182"/>
      <c r="G9" s="182"/>
      <c r="H9" s="221"/>
      <c r="I9" s="208"/>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row>
    <row r="10" spans="1:55" s="2" customFormat="1" ht="30" customHeight="1">
      <c r="A10" s="29"/>
      <c r="B10" s="213"/>
      <c r="C10" s="211"/>
      <c r="D10" s="21" t="s">
        <v>55</v>
      </c>
      <c r="E10" s="214"/>
      <c r="F10" s="182"/>
      <c r="G10" s="182"/>
      <c r="H10" s="221"/>
      <c r="I10" s="208"/>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row>
    <row r="11" spans="1:55" s="2" customFormat="1" ht="90" customHeight="1">
      <c r="A11" s="29"/>
      <c r="B11" s="213"/>
      <c r="C11" s="211"/>
      <c r="D11" s="21" t="s">
        <v>56</v>
      </c>
      <c r="E11" s="210"/>
      <c r="F11" s="183"/>
      <c r="G11" s="182"/>
      <c r="H11" s="221"/>
      <c r="I11" s="208"/>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row>
    <row r="12" spans="1:55" s="2" customFormat="1" ht="30" customHeight="1">
      <c r="A12" s="29"/>
      <c r="B12" s="213"/>
      <c r="C12" s="211" t="s">
        <v>57</v>
      </c>
      <c r="D12" s="21" t="s">
        <v>58</v>
      </c>
      <c r="E12" s="190" t="s">
        <v>59</v>
      </c>
      <c r="F12" s="184" t="s">
        <v>60</v>
      </c>
      <c r="G12" s="182"/>
      <c r="H12" s="221"/>
      <c r="I12" s="208"/>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row>
    <row r="13" spans="1:55" s="2" customFormat="1" ht="44.1" customHeight="1">
      <c r="A13" s="29"/>
      <c r="B13" s="213"/>
      <c r="C13" s="211"/>
      <c r="D13" s="21" t="s">
        <v>61</v>
      </c>
      <c r="E13" s="190"/>
      <c r="F13" s="182"/>
      <c r="G13" s="182"/>
      <c r="H13" s="221"/>
      <c r="I13" s="208"/>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row>
    <row r="14" spans="1:55" s="2" customFormat="1" ht="28.15" customHeight="1">
      <c r="A14" s="29"/>
      <c r="B14" s="213"/>
      <c r="C14" s="211"/>
      <c r="D14" s="21" t="s">
        <v>62</v>
      </c>
      <c r="E14" s="190"/>
      <c r="F14" s="183"/>
      <c r="G14" s="182"/>
      <c r="H14" s="221"/>
      <c r="I14" s="208"/>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row>
    <row r="15" spans="1:55" s="2" customFormat="1" ht="24" customHeight="1">
      <c r="A15" s="29"/>
      <c r="B15" s="213"/>
      <c r="C15" s="211"/>
      <c r="D15" s="21" t="s">
        <v>63</v>
      </c>
      <c r="E15" s="190" t="s">
        <v>64</v>
      </c>
      <c r="F15" s="184" t="s">
        <v>65</v>
      </c>
      <c r="G15" s="182"/>
      <c r="H15" s="221"/>
      <c r="I15" s="208"/>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row>
    <row r="16" spans="1:55" s="2" customFormat="1" ht="28.15" customHeight="1">
      <c r="A16" s="29"/>
      <c r="B16" s="213"/>
      <c r="C16" s="211"/>
      <c r="D16" s="21" t="s">
        <v>66</v>
      </c>
      <c r="E16" s="190"/>
      <c r="F16" s="183"/>
      <c r="G16" s="182"/>
      <c r="H16" s="221"/>
      <c r="I16" s="208"/>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row>
    <row r="17" spans="1:55" s="2" customFormat="1" ht="39" customHeight="1">
      <c r="A17" s="29"/>
      <c r="B17" s="213"/>
      <c r="C17" s="211" t="s">
        <v>67</v>
      </c>
      <c r="D17" s="21" t="s">
        <v>68</v>
      </c>
      <c r="E17" s="209" t="s">
        <v>69</v>
      </c>
      <c r="F17" s="184" t="s">
        <v>70</v>
      </c>
      <c r="G17" s="182"/>
      <c r="H17" s="221"/>
      <c r="I17" s="208"/>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row>
    <row r="18" spans="1:55" s="2" customFormat="1" ht="39" customHeight="1">
      <c r="A18" s="29"/>
      <c r="B18" s="213"/>
      <c r="C18" s="211"/>
      <c r="D18" s="21" t="s">
        <v>71</v>
      </c>
      <c r="E18" s="214"/>
      <c r="F18" s="182"/>
      <c r="G18" s="182"/>
      <c r="H18" s="221"/>
      <c r="I18" s="208"/>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row>
    <row r="19" spans="1:55" s="2" customFormat="1" ht="52.5" customHeight="1">
      <c r="A19" s="29"/>
      <c r="B19" s="213"/>
      <c r="C19" s="211"/>
      <c r="D19" s="21" t="s">
        <v>72</v>
      </c>
      <c r="E19" s="210"/>
      <c r="F19" s="183"/>
      <c r="G19" s="182"/>
      <c r="H19" s="221"/>
      <c r="I19" s="208"/>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row>
    <row r="20" spans="1:55" s="2" customFormat="1" ht="33" customHeight="1">
      <c r="A20" s="29"/>
      <c r="B20" s="213"/>
      <c r="C20" s="211"/>
      <c r="D20" s="21" t="s">
        <v>73</v>
      </c>
      <c r="E20" s="22" t="s">
        <v>74</v>
      </c>
      <c r="F20" s="90" t="s">
        <v>70</v>
      </c>
      <c r="G20" s="182"/>
      <c r="H20" s="221"/>
      <c r="I20" s="208"/>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row>
    <row r="21" spans="1:55" s="2" customFormat="1" ht="67.5" customHeight="1">
      <c r="A21" s="29"/>
      <c r="B21" s="213"/>
      <c r="C21" s="211"/>
      <c r="D21" s="21" t="s">
        <v>75</v>
      </c>
      <c r="E21" s="22" t="s">
        <v>76</v>
      </c>
      <c r="F21" s="90" t="s">
        <v>70</v>
      </c>
      <c r="G21" s="183"/>
      <c r="H21" s="221"/>
      <c r="I21" s="208"/>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row>
    <row r="22" spans="1:55" ht="66" customHeight="1">
      <c r="A22" s="27"/>
      <c r="B22" s="216" t="s">
        <v>77</v>
      </c>
      <c r="C22" s="219" t="s">
        <v>78</v>
      </c>
      <c r="D22" s="21" t="s">
        <v>79</v>
      </c>
      <c r="E22" s="22" t="s">
        <v>80</v>
      </c>
      <c r="F22" s="91" t="s">
        <v>81</v>
      </c>
      <c r="G22" s="184" t="s">
        <v>82</v>
      </c>
      <c r="H22" s="221"/>
      <c r="I22" s="191" t="s">
        <v>83</v>
      </c>
    </row>
    <row r="23" spans="1:55" ht="90" customHeight="1">
      <c r="A23" s="27"/>
      <c r="B23" s="216"/>
      <c r="C23" s="219"/>
      <c r="D23" s="21" t="s">
        <v>84</v>
      </c>
      <c r="E23" s="22" t="s">
        <v>85</v>
      </c>
      <c r="F23" s="91" t="s">
        <v>86</v>
      </c>
      <c r="G23" s="185"/>
      <c r="H23" s="221"/>
      <c r="I23" s="192"/>
    </row>
    <row r="24" spans="1:55" ht="102.6" customHeight="1">
      <c r="A24" s="27"/>
      <c r="B24" s="216"/>
      <c r="C24" s="219"/>
      <c r="D24" s="21" t="s">
        <v>87</v>
      </c>
      <c r="E24" s="22" t="s">
        <v>88</v>
      </c>
      <c r="F24" s="91" t="s">
        <v>86</v>
      </c>
      <c r="G24" s="185"/>
      <c r="H24" s="221"/>
      <c r="I24" s="192"/>
    </row>
    <row r="25" spans="1:55" ht="27.6" customHeight="1">
      <c r="A25" s="27"/>
      <c r="B25" s="216"/>
      <c r="C25" s="219"/>
      <c r="D25" s="196" t="s">
        <v>89</v>
      </c>
      <c r="E25" s="209" t="s">
        <v>90</v>
      </c>
      <c r="F25" s="184" t="s">
        <v>91</v>
      </c>
      <c r="G25" s="186"/>
      <c r="H25" s="221"/>
      <c r="I25" s="192"/>
    </row>
    <row r="26" spans="1:55" ht="93" customHeight="1">
      <c r="A26" s="27"/>
      <c r="B26" s="24" t="s">
        <v>92</v>
      </c>
      <c r="C26" s="219"/>
      <c r="D26" s="197"/>
      <c r="E26" s="210"/>
      <c r="F26" s="183"/>
      <c r="G26" s="184" t="s">
        <v>93</v>
      </c>
      <c r="H26" s="221"/>
      <c r="I26" s="193"/>
    </row>
    <row r="27" spans="1:55" ht="147" customHeight="1">
      <c r="A27" s="27"/>
      <c r="B27" s="194" t="s">
        <v>94</v>
      </c>
      <c r="C27" s="188" t="s">
        <v>95</v>
      </c>
      <c r="D27" s="21" t="s">
        <v>96</v>
      </c>
      <c r="E27" s="22" t="s">
        <v>97</v>
      </c>
      <c r="F27" s="94" t="s">
        <v>98</v>
      </c>
      <c r="G27" s="185"/>
      <c r="H27" s="221"/>
      <c r="I27" s="217" t="s">
        <v>99</v>
      </c>
    </row>
    <row r="28" spans="1:55" ht="49.35" customHeight="1" thickBot="1">
      <c r="A28" s="30"/>
      <c r="B28" s="195"/>
      <c r="C28" s="189"/>
      <c r="D28" s="25" t="s">
        <v>100</v>
      </c>
      <c r="E28" s="95" t="s">
        <v>101</v>
      </c>
      <c r="F28" s="96" t="s">
        <v>102</v>
      </c>
      <c r="G28" s="187"/>
      <c r="H28" s="222"/>
      <c r="I28" s="218"/>
    </row>
    <row r="29" spans="1:55" s="16" customFormat="1">
      <c r="F29" s="92"/>
    </row>
    <row r="30" spans="1:55" s="16" customFormat="1">
      <c r="F30" s="92"/>
    </row>
    <row r="31" spans="1:55" s="16" customFormat="1">
      <c r="F31" s="92"/>
    </row>
    <row r="32" spans="1:55" s="16" customFormat="1">
      <c r="F32" s="92"/>
    </row>
    <row r="33" spans="6:6" s="16" customFormat="1">
      <c r="F33" s="92"/>
    </row>
    <row r="34" spans="6:6" s="16" customFormat="1">
      <c r="F34" s="92"/>
    </row>
    <row r="35" spans="6:6" s="16" customFormat="1">
      <c r="F35" s="92"/>
    </row>
    <row r="36" spans="6:6" s="16" customFormat="1">
      <c r="F36" s="92"/>
    </row>
    <row r="37" spans="6:6" s="16" customFormat="1">
      <c r="F37" s="92"/>
    </row>
    <row r="38" spans="6:6" s="16" customFormat="1">
      <c r="F38" s="92"/>
    </row>
    <row r="39" spans="6:6" s="16" customFormat="1">
      <c r="F39" s="92"/>
    </row>
    <row r="40" spans="6:6" s="16" customFormat="1">
      <c r="F40" s="92"/>
    </row>
    <row r="41" spans="6:6" s="16" customFormat="1">
      <c r="F41" s="92"/>
    </row>
    <row r="42" spans="6:6" s="16" customFormat="1">
      <c r="F42" s="92"/>
    </row>
    <row r="43" spans="6:6" s="16" customFormat="1">
      <c r="F43" s="92"/>
    </row>
    <row r="44" spans="6:6" s="16" customFormat="1">
      <c r="F44" s="92"/>
    </row>
    <row r="45" spans="6:6" s="16" customFormat="1">
      <c r="F45" s="92"/>
    </row>
    <row r="46" spans="6:6" s="16" customFormat="1">
      <c r="F46" s="92"/>
    </row>
    <row r="47" spans="6:6" s="16" customFormat="1">
      <c r="F47" s="92"/>
    </row>
    <row r="48" spans="6:6" s="16" customFormat="1">
      <c r="F48" s="92"/>
    </row>
    <row r="49" spans="6:6" s="16" customFormat="1">
      <c r="F49" s="92"/>
    </row>
    <row r="50" spans="6:6" s="16" customFormat="1">
      <c r="F50" s="92"/>
    </row>
    <row r="51" spans="6:6" s="16" customFormat="1">
      <c r="F51" s="92"/>
    </row>
    <row r="52" spans="6:6" s="16" customFormat="1">
      <c r="F52" s="92"/>
    </row>
    <row r="53" spans="6:6" s="16" customFormat="1">
      <c r="F53" s="92"/>
    </row>
    <row r="54" spans="6:6" s="16" customFormat="1">
      <c r="F54" s="92"/>
    </row>
    <row r="55" spans="6:6" s="16" customFormat="1">
      <c r="F55" s="92"/>
    </row>
    <row r="56" spans="6:6" s="16" customFormat="1">
      <c r="F56" s="92"/>
    </row>
    <row r="57" spans="6:6" s="16" customFormat="1">
      <c r="F57" s="92"/>
    </row>
    <row r="58" spans="6:6" s="16" customFormat="1">
      <c r="F58" s="92"/>
    </row>
    <row r="59" spans="6:6" s="16" customFormat="1">
      <c r="F59" s="92"/>
    </row>
    <row r="60" spans="6:6" s="16" customFormat="1">
      <c r="F60" s="92"/>
    </row>
    <row r="61" spans="6:6" s="16" customFormat="1">
      <c r="F61" s="92"/>
    </row>
    <row r="62" spans="6:6" s="16" customFormat="1">
      <c r="F62" s="92"/>
    </row>
    <row r="63" spans="6:6" s="16" customFormat="1">
      <c r="F63" s="92"/>
    </row>
    <row r="64" spans="6:6" s="16" customFormat="1">
      <c r="F64" s="92"/>
    </row>
    <row r="65" spans="6:6" s="16" customFormat="1">
      <c r="F65" s="92"/>
    </row>
    <row r="66" spans="6:6" s="16" customFormat="1">
      <c r="F66" s="92"/>
    </row>
    <row r="67" spans="6:6" s="16" customFormat="1">
      <c r="F67" s="92"/>
    </row>
    <row r="68" spans="6:6" s="16" customFormat="1">
      <c r="F68" s="92"/>
    </row>
    <row r="69" spans="6:6" s="16" customFormat="1">
      <c r="F69" s="92"/>
    </row>
    <row r="70" spans="6:6" s="16" customFormat="1">
      <c r="F70" s="92"/>
    </row>
    <row r="71" spans="6:6" s="16" customFormat="1">
      <c r="F71" s="92"/>
    </row>
    <row r="72" spans="6:6" s="16" customFormat="1">
      <c r="F72" s="92"/>
    </row>
    <row r="73" spans="6:6" s="16" customFormat="1">
      <c r="F73" s="92"/>
    </row>
    <row r="74" spans="6:6" s="16" customFormat="1">
      <c r="F74" s="92"/>
    </row>
    <row r="75" spans="6:6" s="16" customFormat="1">
      <c r="F75" s="92"/>
    </row>
    <row r="76" spans="6:6" s="16" customFormat="1">
      <c r="F76" s="92"/>
    </row>
    <row r="77" spans="6:6" s="16" customFormat="1">
      <c r="F77" s="92"/>
    </row>
    <row r="78" spans="6:6" s="16" customFormat="1">
      <c r="F78" s="92"/>
    </row>
    <row r="79" spans="6:6" s="16" customFormat="1">
      <c r="F79" s="92"/>
    </row>
    <row r="80" spans="6:6" s="16" customFormat="1">
      <c r="F80" s="92"/>
    </row>
    <row r="81" spans="6:6" s="16" customFormat="1">
      <c r="F81" s="92"/>
    </row>
    <row r="82" spans="6:6" s="16" customFormat="1">
      <c r="F82" s="92"/>
    </row>
    <row r="83" spans="6:6" s="16" customFormat="1">
      <c r="F83" s="92"/>
    </row>
    <row r="84" spans="6:6" s="16" customFormat="1">
      <c r="F84" s="92"/>
    </row>
    <row r="85" spans="6:6" s="16" customFormat="1">
      <c r="F85" s="92"/>
    </row>
    <row r="86" spans="6:6" s="16" customFormat="1">
      <c r="F86" s="92"/>
    </row>
    <row r="87" spans="6:6" s="16" customFormat="1">
      <c r="F87" s="92"/>
    </row>
    <row r="88" spans="6:6" s="16" customFormat="1">
      <c r="F88" s="92"/>
    </row>
    <row r="89" spans="6:6" s="16" customFormat="1">
      <c r="F89" s="92"/>
    </row>
    <row r="90" spans="6:6" s="16" customFormat="1">
      <c r="F90" s="92"/>
    </row>
    <row r="91" spans="6:6" s="16" customFormat="1">
      <c r="F91" s="92"/>
    </row>
    <row r="92" spans="6:6" s="16" customFormat="1">
      <c r="F92" s="92"/>
    </row>
    <row r="93" spans="6:6" s="16" customFormat="1">
      <c r="F93" s="92"/>
    </row>
    <row r="94" spans="6:6" s="16" customFormat="1">
      <c r="F94" s="92"/>
    </row>
    <row r="95" spans="6:6" s="16" customFormat="1">
      <c r="F95" s="92"/>
    </row>
    <row r="96" spans="6:6" s="16" customFormat="1">
      <c r="F96" s="92"/>
    </row>
    <row r="97" spans="6:6" s="16" customFormat="1">
      <c r="F97" s="92"/>
    </row>
    <row r="98" spans="6:6" s="16" customFormat="1">
      <c r="F98" s="92"/>
    </row>
    <row r="99" spans="6:6" s="16" customFormat="1">
      <c r="F99" s="92"/>
    </row>
    <row r="100" spans="6:6" s="16" customFormat="1">
      <c r="F100" s="92"/>
    </row>
    <row r="101" spans="6:6" s="16" customFormat="1">
      <c r="F101" s="92"/>
    </row>
    <row r="102" spans="6:6" s="16" customFormat="1">
      <c r="F102" s="92"/>
    </row>
    <row r="103" spans="6:6" s="16" customFormat="1">
      <c r="F103" s="92"/>
    </row>
    <row r="104" spans="6:6" s="16" customFormat="1">
      <c r="F104" s="92"/>
    </row>
    <row r="105" spans="6:6" s="16" customFormat="1">
      <c r="F105" s="92"/>
    </row>
    <row r="106" spans="6:6" s="16" customFormat="1">
      <c r="F106" s="92"/>
    </row>
    <row r="107" spans="6:6" s="16" customFormat="1">
      <c r="F107" s="92"/>
    </row>
    <row r="108" spans="6:6" s="16" customFormat="1">
      <c r="F108" s="92"/>
    </row>
    <row r="109" spans="6:6" s="16" customFormat="1">
      <c r="F109" s="92"/>
    </row>
    <row r="110" spans="6:6" s="16" customFormat="1">
      <c r="F110" s="92"/>
    </row>
    <row r="111" spans="6:6" s="16" customFormat="1">
      <c r="F111" s="92"/>
    </row>
    <row r="112" spans="6:6" s="16" customFormat="1">
      <c r="F112" s="92"/>
    </row>
    <row r="113" spans="6:6" s="16" customFormat="1">
      <c r="F113" s="92"/>
    </row>
    <row r="114" spans="6:6" s="16" customFormat="1">
      <c r="F114" s="92"/>
    </row>
    <row r="115" spans="6:6" s="16" customFormat="1">
      <c r="F115" s="92"/>
    </row>
    <row r="116" spans="6:6" s="16" customFormat="1">
      <c r="F116" s="92"/>
    </row>
    <row r="117" spans="6:6" s="16" customFormat="1">
      <c r="F117" s="92"/>
    </row>
    <row r="118" spans="6:6" s="16" customFormat="1">
      <c r="F118" s="92"/>
    </row>
    <row r="119" spans="6:6" s="16" customFormat="1">
      <c r="F119" s="92"/>
    </row>
    <row r="120" spans="6:6" s="16" customFormat="1">
      <c r="F120" s="92"/>
    </row>
    <row r="121" spans="6:6" s="16" customFormat="1">
      <c r="F121" s="92"/>
    </row>
    <row r="122" spans="6:6" s="16" customFormat="1">
      <c r="F122" s="92"/>
    </row>
    <row r="123" spans="6:6" s="16" customFormat="1">
      <c r="F123" s="92"/>
    </row>
    <row r="124" spans="6:6" s="16" customFormat="1">
      <c r="F124" s="92"/>
    </row>
    <row r="125" spans="6:6" s="16" customFormat="1">
      <c r="F125" s="92"/>
    </row>
    <row r="126" spans="6:6" s="16" customFormat="1">
      <c r="F126" s="92"/>
    </row>
    <row r="127" spans="6:6" s="16" customFormat="1">
      <c r="F127" s="92"/>
    </row>
    <row r="128" spans="6:6" s="16" customFormat="1">
      <c r="F128" s="92"/>
    </row>
    <row r="129" spans="6:6" s="16" customFormat="1">
      <c r="F129" s="92"/>
    </row>
    <row r="130" spans="6:6" s="16" customFormat="1">
      <c r="F130" s="92"/>
    </row>
    <row r="131" spans="6:6" s="16" customFormat="1">
      <c r="F131" s="92"/>
    </row>
    <row r="132" spans="6:6" s="16" customFormat="1">
      <c r="F132" s="92"/>
    </row>
    <row r="133" spans="6:6" s="16" customFormat="1">
      <c r="F133" s="92"/>
    </row>
    <row r="134" spans="6:6" s="16" customFormat="1">
      <c r="F134" s="92"/>
    </row>
    <row r="135" spans="6:6" s="16" customFormat="1">
      <c r="F135" s="92"/>
    </row>
    <row r="136" spans="6:6" s="16" customFormat="1">
      <c r="F136" s="92"/>
    </row>
    <row r="137" spans="6:6" s="16" customFormat="1">
      <c r="F137" s="92"/>
    </row>
    <row r="138" spans="6:6" s="16" customFormat="1">
      <c r="F138" s="92"/>
    </row>
    <row r="139" spans="6:6" s="16" customFormat="1">
      <c r="F139" s="92"/>
    </row>
    <row r="140" spans="6:6" s="16" customFormat="1">
      <c r="F140" s="92"/>
    </row>
    <row r="141" spans="6:6" s="16" customFormat="1">
      <c r="F141" s="92"/>
    </row>
    <row r="142" spans="6:6" s="16" customFormat="1">
      <c r="F142" s="92"/>
    </row>
    <row r="143" spans="6:6" s="16" customFormat="1">
      <c r="F143" s="92"/>
    </row>
    <row r="144" spans="6:6" s="16" customFormat="1">
      <c r="F144" s="92"/>
    </row>
    <row r="145" spans="6:6" s="16" customFormat="1">
      <c r="F145" s="92"/>
    </row>
    <row r="146" spans="6:6" s="16" customFormat="1">
      <c r="F146" s="92"/>
    </row>
    <row r="147" spans="6:6" s="16" customFormat="1">
      <c r="F147" s="92"/>
    </row>
    <row r="148" spans="6:6" s="16" customFormat="1">
      <c r="F148" s="92"/>
    </row>
    <row r="149" spans="6:6" s="16" customFormat="1">
      <c r="F149" s="92"/>
    </row>
    <row r="150" spans="6:6" s="16" customFormat="1">
      <c r="F150" s="92"/>
    </row>
    <row r="151" spans="6:6" s="16" customFormat="1">
      <c r="F151" s="92"/>
    </row>
    <row r="152" spans="6:6" s="16" customFormat="1">
      <c r="F152" s="92"/>
    </row>
    <row r="153" spans="6:6" s="16" customFormat="1">
      <c r="F153" s="92"/>
    </row>
    <row r="154" spans="6:6" s="16" customFormat="1">
      <c r="F154" s="92"/>
    </row>
    <row r="155" spans="6:6" s="16" customFormat="1">
      <c r="F155" s="92"/>
    </row>
    <row r="156" spans="6:6" s="16" customFormat="1">
      <c r="F156" s="92"/>
    </row>
    <row r="157" spans="6:6" s="16" customFormat="1">
      <c r="F157" s="92"/>
    </row>
    <row r="158" spans="6:6" s="16" customFormat="1">
      <c r="F158" s="92"/>
    </row>
    <row r="159" spans="6:6" s="16" customFormat="1">
      <c r="F159" s="92"/>
    </row>
    <row r="160" spans="6:6" s="16" customFormat="1">
      <c r="F160" s="92"/>
    </row>
    <row r="161" spans="6:6" s="16" customFormat="1">
      <c r="F161" s="92"/>
    </row>
    <row r="162" spans="6:6" s="16" customFormat="1">
      <c r="F162" s="92"/>
    </row>
    <row r="163" spans="6:6" s="16" customFormat="1">
      <c r="F163" s="92"/>
    </row>
    <row r="164" spans="6:6" s="16" customFormat="1">
      <c r="F164" s="92"/>
    </row>
    <row r="165" spans="6:6" s="16" customFormat="1">
      <c r="F165" s="92"/>
    </row>
    <row r="166" spans="6:6" s="16" customFormat="1">
      <c r="F166" s="92"/>
    </row>
    <row r="167" spans="6:6" s="16" customFormat="1">
      <c r="F167" s="92"/>
    </row>
    <row r="168" spans="6:6" s="16" customFormat="1">
      <c r="F168" s="92"/>
    </row>
    <row r="169" spans="6:6" s="16" customFormat="1">
      <c r="F169" s="92"/>
    </row>
    <row r="170" spans="6:6" s="16" customFormat="1">
      <c r="F170" s="92"/>
    </row>
    <row r="171" spans="6:6" s="16" customFormat="1">
      <c r="F171" s="92"/>
    </row>
    <row r="172" spans="6:6" s="16" customFormat="1">
      <c r="F172" s="92"/>
    </row>
    <row r="173" spans="6:6" s="16" customFormat="1">
      <c r="F173" s="92"/>
    </row>
    <row r="174" spans="6:6" s="16" customFormat="1">
      <c r="F174" s="92"/>
    </row>
    <row r="175" spans="6:6" s="16" customFormat="1">
      <c r="F175" s="92"/>
    </row>
    <row r="176" spans="6:6" s="16" customFormat="1">
      <c r="F176" s="92"/>
    </row>
    <row r="177" spans="6:6" s="16" customFormat="1">
      <c r="F177" s="92"/>
    </row>
    <row r="178" spans="6:6" s="16" customFormat="1">
      <c r="F178" s="92"/>
    </row>
    <row r="179" spans="6:6" s="16" customFormat="1">
      <c r="F179" s="92"/>
    </row>
    <row r="180" spans="6:6" s="16" customFormat="1">
      <c r="F180" s="92"/>
    </row>
    <row r="181" spans="6:6" s="16" customFormat="1">
      <c r="F181" s="92"/>
    </row>
    <row r="182" spans="6:6" s="16" customFormat="1">
      <c r="F182" s="92"/>
    </row>
    <row r="183" spans="6:6" s="16" customFormat="1">
      <c r="F183" s="92"/>
    </row>
    <row r="184" spans="6:6" s="16" customFormat="1">
      <c r="F184" s="92"/>
    </row>
    <row r="185" spans="6:6" s="16" customFormat="1">
      <c r="F185" s="92"/>
    </row>
    <row r="186" spans="6:6" s="16" customFormat="1">
      <c r="F186" s="92"/>
    </row>
    <row r="187" spans="6:6" s="16" customFormat="1">
      <c r="F187" s="92"/>
    </row>
    <row r="188" spans="6:6" s="16" customFormat="1">
      <c r="F188" s="92"/>
    </row>
    <row r="189" spans="6:6" s="16" customFormat="1">
      <c r="F189" s="92"/>
    </row>
    <row r="190" spans="6:6" s="16" customFormat="1">
      <c r="F190" s="92"/>
    </row>
    <row r="191" spans="6:6" s="16" customFormat="1">
      <c r="F191" s="92"/>
    </row>
    <row r="192" spans="6:6" s="16" customFormat="1">
      <c r="F192" s="92"/>
    </row>
    <row r="193" spans="6:6" s="16" customFormat="1">
      <c r="F193" s="92"/>
    </row>
    <row r="194" spans="6:6" s="16" customFormat="1">
      <c r="F194" s="92"/>
    </row>
    <row r="195" spans="6:6" s="16" customFormat="1">
      <c r="F195" s="92"/>
    </row>
    <row r="196" spans="6:6" s="16" customFormat="1">
      <c r="F196" s="92"/>
    </row>
    <row r="197" spans="6:6" s="16" customFormat="1">
      <c r="F197" s="92"/>
    </row>
    <row r="198" spans="6:6" s="16" customFormat="1">
      <c r="F198" s="92"/>
    </row>
    <row r="199" spans="6:6" s="16" customFormat="1">
      <c r="F199" s="92"/>
    </row>
    <row r="200" spans="6:6" s="16" customFormat="1">
      <c r="F200" s="92"/>
    </row>
    <row r="201" spans="6:6" s="16" customFormat="1">
      <c r="F201" s="92"/>
    </row>
    <row r="202" spans="6:6" s="16" customFormat="1">
      <c r="F202" s="92"/>
    </row>
    <row r="203" spans="6:6" s="16" customFormat="1">
      <c r="F203" s="92"/>
    </row>
    <row r="204" spans="6:6" s="16" customFormat="1">
      <c r="F204" s="92"/>
    </row>
    <row r="205" spans="6:6" s="16" customFormat="1">
      <c r="F205" s="92"/>
    </row>
    <row r="206" spans="6:6" s="16" customFormat="1">
      <c r="F206" s="92"/>
    </row>
    <row r="207" spans="6:6" s="16" customFormat="1">
      <c r="F207" s="92"/>
    </row>
    <row r="208" spans="6:6" s="16" customFormat="1">
      <c r="F208" s="92"/>
    </row>
    <row r="209" spans="6:6" s="16" customFormat="1">
      <c r="F209" s="92"/>
    </row>
    <row r="210" spans="6:6" s="16" customFormat="1">
      <c r="F210" s="92"/>
    </row>
    <row r="211" spans="6:6" s="16" customFormat="1">
      <c r="F211" s="92"/>
    </row>
    <row r="212" spans="6:6" s="16" customFormat="1">
      <c r="F212" s="92"/>
    </row>
    <row r="213" spans="6:6" s="16" customFormat="1">
      <c r="F213" s="92"/>
    </row>
    <row r="214" spans="6:6" s="16" customFormat="1">
      <c r="F214" s="92"/>
    </row>
    <row r="215" spans="6:6" s="16" customFormat="1">
      <c r="F215" s="92"/>
    </row>
    <row r="216" spans="6:6" s="16" customFormat="1">
      <c r="F216" s="92"/>
    </row>
    <row r="217" spans="6:6" s="16" customFormat="1">
      <c r="F217" s="92"/>
    </row>
    <row r="218" spans="6:6" s="16" customFormat="1">
      <c r="F218" s="92"/>
    </row>
    <row r="219" spans="6:6" s="16" customFormat="1">
      <c r="F219" s="92"/>
    </row>
    <row r="220" spans="6:6" s="16" customFormat="1">
      <c r="F220" s="92"/>
    </row>
    <row r="221" spans="6:6" s="16" customFormat="1">
      <c r="F221" s="92"/>
    </row>
    <row r="222" spans="6:6" s="16" customFormat="1">
      <c r="F222" s="92"/>
    </row>
    <row r="223" spans="6:6" s="16" customFormat="1">
      <c r="F223" s="92"/>
    </row>
    <row r="224" spans="6:6" s="16" customFormat="1">
      <c r="F224" s="92"/>
    </row>
    <row r="225" spans="6:6" s="16" customFormat="1">
      <c r="F225" s="92"/>
    </row>
    <row r="226" spans="6:6" s="16" customFormat="1">
      <c r="F226" s="92"/>
    </row>
    <row r="227" spans="6:6" s="16" customFormat="1">
      <c r="F227" s="92"/>
    </row>
    <row r="228" spans="6:6" s="16" customFormat="1">
      <c r="F228" s="92"/>
    </row>
    <row r="229" spans="6:6" s="16" customFormat="1">
      <c r="F229" s="92"/>
    </row>
    <row r="230" spans="6:6" s="16" customFormat="1">
      <c r="F230" s="92"/>
    </row>
    <row r="231" spans="6:6" s="16" customFormat="1">
      <c r="F231" s="92"/>
    </row>
    <row r="232" spans="6:6" s="16" customFormat="1">
      <c r="F232" s="92"/>
    </row>
    <row r="233" spans="6:6" s="16" customFormat="1">
      <c r="F233" s="92"/>
    </row>
    <row r="234" spans="6:6" s="16" customFormat="1">
      <c r="F234" s="92"/>
    </row>
    <row r="235" spans="6:6" s="16" customFormat="1">
      <c r="F235" s="92"/>
    </row>
    <row r="236" spans="6:6" s="16" customFormat="1">
      <c r="F236" s="92"/>
    </row>
    <row r="237" spans="6:6" s="16" customFormat="1">
      <c r="F237" s="92"/>
    </row>
    <row r="238" spans="6:6" s="16" customFormat="1">
      <c r="F238" s="92"/>
    </row>
    <row r="239" spans="6:6" s="16" customFormat="1">
      <c r="F239" s="92"/>
    </row>
    <row r="240" spans="6:6" s="16" customFormat="1">
      <c r="F240" s="92"/>
    </row>
    <row r="241" spans="6:6" s="16" customFormat="1">
      <c r="F241" s="92"/>
    </row>
    <row r="242" spans="6:6" s="16" customFormat="1">
      <c r="F242" s="92"/>
    </row>
    <row r="243" spans="6:6" s="16" customFormat="1">
      <c r="F243" s="92"/>
    </row>
    <row r="244" spans="6:6" s="16" customFormat="1">
      <c r="F244" s="92"/>
    </row>
    <row r="245" spans="6:6" s="16" customFormat="1">
      <c r="F245" s="92"/>
    </row>
    <row r="246" spans="6:6" s="16" customFormat="1">
      <c r="F246" s="92"/>
    </row>
    <row r="247" spans="6:6" s="16" customFormat="1">
      <c r="F247" s="92"/>
    </row>
    <row r="248" spans="6:6" s="16" customFormat="1">
      <c r="F248" s="92"/>
    </row>
    <row r="249" spans="6:6" s="16" customFormat="1">
      <c r="F249" s="92"/>
    </row>
    <row r="250" spans="6:6" s="16" customFormat="1">
      <c r="F250" s="92"/>
    </row>
    <row r="251" spans="6:6" s="16" customFormat="1">
      <c r="F251" s="92"/>
    </row>
    <row r="252" spans="6:6" s="16" customFormat="1">
      <c r="F252" s="92"/>
    </row>
    <row r="253" spans="6:6" s="16" customFormat="1">
      <c r="F253" s="92"/>
    </row>
    <row r="254" spans="6:6" s="16" customFormat="1">
      <c r="F254" s="92"/>
    </row>
    <row r="255" spans="6:6" s="16" customFormat="1">
      <c r="F255" s="92"/>
    </row>
    <row r="256" spans="6:6" s="16" customFormat="1">
      <c r="F256" s="92"/>
    </row>
    <row r="257" spans="6:6" s="16" customFormat="1">
      <c r="F257" s="92"/>
    </row>
    <row r="258" spans="6:6" s="16" customFormat="1">
      <c r="F258" s="92"/>
    </row>
    <row r="259" spans="6:6" s="16" customFormat="1">
      <c r="F259" s="92"/>
    </row>
    <row r="260" spans="6:6" s="16" customFormat="1">
      <c r="F260" s="92"/>
    </row>
    <row r="261" spans="6:6" s="16" customFormat="1">
      <c r="F261" s="92"/>
    </row>
    <row r="262" spans="6:6" s="16" customFormat="1">
      <c r="F262" s="92"/>
    </row>
    <row r="263" spans="6:6" s="16" customFormat="1">
      <c r="F263" s="92"/>
    </row>
    <row r="264" spans="6:6" s="16" customFormat="1">
      <c r="F264" s="92"/>
    </row>
    <row r="265" spans="6:6" s="16" customFormat="1">
      <c r="F265" s="92"/>
    </row>
    <row r="266" spans="6:6" s="16" customFormat="1">
      <c r="F266" s="92"/>
    </row>
    <row r="267" spans="6:6" s="16" customFormat="1">
      <c r="F267" s="92"/>
    </row>
    <row r="268" spans="6:6" s="16" customFormat="1">
      <c r="F268" s="92"/>
    </row>
    <row r="269" spans="6:6" s="16" customFormat="1">
      <c r="F269" s="92"/>
    </row>
    <row r="270" spans="6:6" s="16" customFormat="1">
      <c r="F270" s="92"/>
    </row>
    <row r="271" spans="6:6" s="16" customFormat="1">
      <c r="F271" s="92"/>
    </row>
    <row r="272" spans="6:6" s="16" customFormat="1">
      <c r="F272" s="92"/>
    </row>
    <row r="273" spans="6:6" s="16" customFormat="1">
      <c r="F273" s="92"/>
    </row>
    <row r="274" spans="6:6" s="16" customFormat="1">
      <c r="F274" s="92"/>
    </row>
    <row r="275" spans="6:6" s="16" customFormat="1">
      <c r="F275" s="92"/>
    </row>
    <row r="276" spans="6:6" s="16" customFormat="1">
      <c r="F276" s="92"/>
    </row>
    <row r="277" spans="6:6" s="16" customFormat="1">
      <c r="F277" s="92"/>
    </row>
    <row r="278" spans="6:6" s="16" customFormat="1">
      <c r="F278" s="92"/>
    </row>
    <row r="279" spans="6:6" s="16" customFormat="1">
      <c r="F279" s="92"/>
    </row>
    <row r="280" spans="6:6" s="16" customFormat="1">
      <c r="F280" s="92"/>
    </row>
    <row r="281" spans="6:6" s="16" customFormat="1">
      <c r="F281" s="92"/>
    </row>
    <row r="282" spans="6:6" s="16" customFormat="1">
      <c r="F282" s="92"/>
    </row>
    <row r="283" spans="6:6" s="16" customFormat="1">
      <c r="F283" s="92"/>
    </row>
    <row r="284" spans="6:6" s="16" customFormat="1">
      <c r="F284" s="92"/>
    </row>
    <row r="285" spans="6:6" s="16" customFormat="1">
      <c r="F285" s="92"/>
    </row>
    <row r="286" spans="6:6" s="16" customFormat="1">
      <c r="F286" s="92"/>
    </row>
    <row r="287" spans="6:6" s="16" customFormat="1">
      <c r="F287" s="92"/>
    </row>
    <row r="288" spans="6:6" s="16" customFormat="1">
      <c r="F288" s="92"/>
    </row>
    <row r="289" spans="6:6" s="16" customFormat="1">
      <c r="F289" s="92"/>
    </row>
    <row r="290" spans="6:6" s="16" customFormat="1">
      <c r="F290" s="92"/>
    </row>
    <row r="291" spans="6:6" s="16" customFormat="1">
      <c r="F291" s="92"/>
    </row>
    <row r="292" spans="6:6" s="16" customFormat="1">
      <c r="F292" s="92"/>
    </row>
    <row r="293" spans="6:6" s="16" customFormat="1">
      <c r="F293" s="92"/>
    </row>
    <row r="294" spans="6:6" s="16" customFormat="1">
      <c r="F294" s="92"/>
    </row>
    <row r="295" spans="6:6" s="16" customFormat="1">
      <c r="F295" s="92"/>
    </row>
    <row r="296" spans="6:6" s="16" customFormat="1">
      <c r="F296" s="92"/>
    </row>
    <row r="297" spans="6:6" s="16" customFormat="1">
      <c r="F297" s="92"/>
    </row>
    <row r="298" spans="6:6" s="16" customFormat="1">
      <c r="F298" s="92"/>
    </row>
    <row r="299" spans="6:6" s="16" customFormat="1">
      <c r="F299" s="92"/>
    </row>
    <row r="300" spans="6:6" s="16" customFormat="1">
      <c r="F300" s="92"/>
    </row>
    <row r="301" spans="6:6" s="16" customFormat="1">
      <c r="F301" s="92"/>
    </row>
    <row r="302" spans="6:6" s="16" customFormat="1">
      <c r="F302" s="92"/>
    </row>
    <row r="303" spans="6:6" s="16" customFormat="1">
      <c r="F303" s="92"/>
    </row>
    <row r="304" spans="6:6" s="16" customFormat="1">
      <c r="F304" s="92"/>
    </row>
    <row r="305" spans="6:6" s="16" customFormat="1">
      <c r="F305" s="92"/>
    </row>
    <row r="306" spans="6:6" s="16" customFormat="1">
      <c r="F306" s="92"/>
    </row>
    <row r="307" spans="6:6" s="16" customFormat="1">
      <c r="F307" s="92"/>
    </row>
    <row r="308" spans="6:6" s="16" customFormat="1">
      <c r="F308" s="92"/>
    </row>
    <row r="309" spans="6:6" s="16" customFormat="1">
      <c r="F309" s="92"/>
    </row>
    <row r="310" spans="6:6" s="16" customFormat="1">
      <c r="F310" s="92"/>
    </row>
    <row r="311" spans="6:6" s="16" customFormat="1">
      <c r="F311" s="92"/>
    </row>
    <row r="312" spans="6:6" s="16" customFormat="1">
      <c r="F312" s="92"/>
    </row>
    <row r="313" spans="6:6" s="16" customFormat="1">
      <c r="F313" s="92"/>
    </row>
    <row r="314" spans="6:6" s="16" customFormat="1">
      <c r="F314" s="92"/>
    </row>
    <row r="315" spans="6:6" s="16" customFormat="1">
      <c r="F315" s="92"/>
    </row>
    <row r="316" spans="6:6" s="16" customFormat="1">
      <c r="F316" s="92"/>
    </row>
    <row r="317" spans="6:6" s="16" customFormat="1">
      <c r="F317" s="92"/>
    </row>
    <row r="318" spans="6:6" s="16" customFormat="1">
      <c r="F318" s="92"/>
    </row>
    <row r="319" spans="6:6" s="16" customFormat="1">
      <c r="F319" s="92"/>
    </row>
    <row r="320" spans="6:6" s="16" customFormat="1">
      <c r="F320" s="92"/>
    </row>
    <row r="321" spans="6:6" s="16" customFormat="1">
      <c r="F321" s="92"/>
    </row>
    <row r="322" spans="6:6" s="16" customFormat="1">
      <c r="F322" s="92"/>
    </row>
    <row r="323" spans="6:6" s="16" customFormat="1">
      <c r="F323" s="92"/>
    </row>
    <row r="324" spans="6:6" s="16" customFormat="1">
      <c r="F324" s="92"/>
    </row>
    <row r="325" spans="6:6" s="16" customFormat="1">
      <c r="F325" s="92"/>
    </row>
    <row r="326" spans="6:6" s="16" customFormat="1">
      <c r="F326" s="92"/>
    </row>
    <row r="327" spans="6:6" s="16" customFormat="1">
      <c r="F327" s="92"/>
    </row>
    <row r="328" spans="6:6" s="16" customFormat="1">
      <c r="F328" s="92"/>
    </row>
    <row r="329" spans="6:6" s="16" customFormat="1">
      <c r="F329" s="92"/>
    </row>
    <row r="330" spans="6:6" s="16" customFormat="1">
      <c r="F330" s="92"/>
    </row>
    <row r="331" spans="6:6" s="16" customFormat="1">
      <c r="F331" s="92"/>
    </row>
    <row r="332" spans="6:6" s="16" customFormat="1">
      <c r="F332" s="92"/>
    </row>
    <row r="333" spans="6:6" s="16" customFormat="1">
      <c r="F333" s="92"/>
    </row>
    <row r="334" spans="6:6" s="16" customFormat="1">
      <c r="F334" s="92"/>
    </row>
    <row r="335" spans="6:6" s="16" customFormat="1">
      <c r="F335" s="92"/>
    </row>
    <row r="336" spans="6:6" s="16" customFormat="1">
      <c r="F336" s="92"/>
    </row>
    <row r="337" spans="6:6" s="16" customFormat="1">
      <c r="F337" s="92"/>
    </row>
    <row r="338" spans="6:6" s="16" customFormat="1">
      <c r="F338" s="92"/>
    </row>
    <row r="339" spans="6:6" s="16" customFormat="1">
      <c r="F339" s="92"/>
    </row>
    <row r="340" spans="6:6" s="16" customFormat="1">
      <c r="F340" s="92"/>
    </row>
    <row r="341" spans="6:6" s="16" customFormat="1">
      <c r="F341" s="92"/>
    </row>
    <row r="342" spans="6:6" s="16" customFormat="1">
      <c r="F342" s="92"/>
    </row>
    <row r="343" spans="6:6" s="16" customFormat="1">
      <c r="F343" s="92"/>
    </row>
    <row r="344" spans="6:6" s="16" customFormat="1">
      <c r="F344" s="92"/>
    </row>
    <row r="345" spans="6:6" s="16" customFormat="1">
      <c r="F345" s="92"/>
    </row>
    <row r="346" spans="6:6" s="16" customFormat="1">
      <c r="F346" s="92"/>
    </row>
    <row r="347" spans="6:6" s="16" customFormat="1">
      <c r="F347" s="92"/>
    </row>
    <row r="348" spans="6:6" s="16" customFormat="1">
      <c r="F348" s="92"/>
    </row>
    <row r="349" spans="6:6" s="16" customFormat="1">
      <c r="F349" s="92"/>
    </row>
    <row r="350" spans="6:6" s="16" customFormat="1">
      <c r="F350" s="92"/>
    </row>
    <row r="351" spans="6:6" s="16" customFormat="1">
      <c r="F351" s="92"/>
    </row>
    <row r="352" spans="6:6" s="16" customFormat="1">
      <c r="F352" s="92"/>
    </row>
    <row r="353" spans="6:6" s="16" customFormat="1">
      <c r="F353" s="92"/>
    </row>
    <row r="354" spans="6:6" s="16" customFormat="1">
      <c r="F354" s="92"/>
    </row>
    <row r="355" spans="6:6" s="16" customFormat="1">
      <c r="F355" s="92"/>
    </row>
    <row r="356" spans="6:6" s="16" customFormat="1">
      <c r="F356" s="92"/>
    </row>
    <row r="357" spans="6:6" s="16" customFormat="1">
      <c r="F357" s="92"/>
    </row>
    <row r="358" spans="6:6" s="16" customFormat="1">
      <c r="F358" s="92"/>
    </row>
    <row r="359" spans="6:6" s="16" customFormat="1">
      <c r="F359" s="92"/>
    </row>
    <row r="360" spans="6:6" s="16" customFormat="1">
      <c r="F360" s="92"/>
    </row>
    <row r="361" spans="6:6" s="16" customFormat="1">
      <c r="F361" s="92"/>
    </row>
    <row r="362" spans="6:6" s="16" customFormat="1">
      <c r="F362" s="92"/>
    </row>
    <row r="363" spans="6:6" s="16" customFormat="1">
      <c r="F363" s="92"/>
    </row>
    <row r="364" spans="6:6" s="16" customFormat="1">
      <c r="F364" s="92"/>
    </row>
    <row r="365" spans="6:6" s="16" customFormat="1">
      <c r="F365" s="92"/>
    </row>
    <row r="366" spans="6:6" s="16" customFormat="1">
      <c r="F366" s="92"/>
    </row>
    <row r="367" spans="6:6" s="16" customFormat="1">
      <c r="F367" s="92"/>
    </row>
    <row r="368" spans="6:6" s="16" customFormat="1">
      <c r="F368" s="92"/>
    </row>
    <row r="369" spans="6:6" s="16" customFormat="1">
      <c r="F369" s="92"/>
    </row>
    <row r="370" spans="6:6" s="16" customFormat="1">
      <c r="F370" s="92"/>
    </row>
    <row r="371" spans="6:6" s="16" customFormat="1">
      <c r="F371" s="92"/>
    </row>
    <row r="372" spans="6:6" s="16" customFormat="1">
      <c r="F372" s="92"/>
    </row>
    <row r="373" spans="6:6" s="16" customFormat="1">
      <c r="F373" s="92"/>
    </row>
    <row r="374" spans="6:6" s="16" customFormat="1">
      <c r="F374" s="92"/>
    </row>
    <row r="375" spans="6:6" s="16" customFormat="1">
      <c r="F375" s="92"/>
    </row>
    <row r="376" spans="6:6" s="16" customFormat="1">
      <c r="F376" s="92"/>
    </row>
    <row r="377" spans="6:6" s="16" customFormat="1">
      <c r="F377" s="92"/>
    </row>
    <row r="378" spans="6:6" s="16" customFormat="1">
      <c r="F378" s="92"/>
    </row>
    <row r="379" spans="6:6" s="16" customFormat="1">
      <c r="F379" s="92"/>
    </row>
    <row r="380" spans="6:6" s="16" customFormat="1">
      <c r="F380" s="92"/>
    </row>
    <row r="381" spans="6:6" s="16" customFormat="1">
      <c r="F381" s="92"/>
    </row>
    <row r="382" spans="6:6" s="16" customFormat="1">
      <c r="F382" s="92"/>
    </row>
    <row r="383" spans="6:6" s="16" customFormat="1">
      <c r="F383" s="92"/>
    </row>
    <row r="384" spans="6:6" s="16" customFormat="1">
      <c r="F384" s="92"/>
    </row>
    <row r="385" spans="6:6" s="16" customFormat="1">
      <c r="F385" s="92"/>
    </row>
    <row r="386" spans="6:6" s="16" customFormat="1">
      <c r="F386" s="92"/>
    </row>
    <row r="387" spans="6:6" s="16" customFormat="1">
      <c r="F387" s="92"/>
    </row>
    <row r="388" spans="6:6" s="16" customFormat="1">
      <c r="F388" s="92"/>
    </row>
    <row r="389" spans="6:6" s="16" customFormat="1">
      <c r="F389" s="92"/>
    </row>
    <row r="390" spans="6:6" s="16" customFormat="1">
      <c r="F390" s="92"/>
    </row>
    <row r="391" spans="6:6" s="16" customFormat="1">
      <c r="F391" s="92"/>
    </row>
    <row r="392" spans="6:6" s="16" customFormat="1">
      <c r="F392" s="92"/>
    </row>
    <row r="393" spans="6:6" s="16" customFormat="1">
      <c r="F393" s="92"/>
    </row>
    <row r="394" spans="6:6" s="16" customFormat="1">
      <c r="F394" s="92"/>
    </row>
    <row r="395" spans="6:6" s="16" customFormat="1">
      <c r="F395" s="92"/>
    </row>
    <row r="396" spans="6:6" s="16" customFormat="1">
      <c r="F396" s="92"/>
    </row>
    <row r="397" spans="6:6" s="16" customFormat="1">
      <c r="F397" s="92"/>
    </row>
    <row r="398" spans="6:6" s="16" customFormat="1">
      <c r="F398" s="92"/>
    </row>
    <row r="399" spans="6:6" s="16" customFormat="1">
      <c r="F399" s="92"/>
    </row>
    <row r="400" spans="6:6" s="16" customFormat="1">
      <c r="F400" s="92"/>
    </row>
    <row r="401" spans="6:6" s="16" customFormat="1">
      <c r="F401" s="92"/>
    </row>
    <row r="402" spans="6:6" s="16" customFormat="1">
      <c r="F402" s="92"/>
    </row>
    <row r="403" spans="6:6" s="16" customFormat="1">
      <c r="F403" s="92"/>
    </row>
    <row r="404" spans="6:6" s="16" customFormat="1">
      <c r="F404" s="92"/>
    </row>
    <row r="405" spans="6:6" s="16" customFormat="1">
      <c r="F405" s="92"/>
    </row>
    <row r="406" spans="6:6" s="16" customFormat="1">
      <c r="F406" s="92"/>
    </row>
    <row r="407" spans="6:6" s="16" customFormat="1">
      <c r="F407" s="92"/>
    </row>
    <row r="408" spans="6:6" s="16" customFormat="1">
      <c r="F408" s="92"/>
    </row>
    <row r="409" spans="6:6" s="16" customFormat="1">
      <c r="F409" s="92"/>
    </row>
    <row r="410" spans="6:6" s="16" customFormat="1">
      <c r="F410" s="92"/>
    </row>
    <row r="411" spans="6:6" s="16" customFormat="1">
      <c r="F411" s="92"/>
    </row>
    <row r="412" spans="6:6" s="16" customFormat="1">
      <c r="F412" s="92"/>
    </row>
    <row r="413" spans="6:6" s="16" customFormat="1">
      <c r="F413" s="92"/>
    </row>
    <row r="414" spans="6:6" s="16" customFormat="1">
      <c r="F414" s="92"/>
    </row>
    <row r="415" spans="6:6" s="16" customFormat="1">
      <c r="F415" s="92"/>
    </row>
    <row r="416" spans="6:6" s="16" customFormat="1">
      <c r="F416" s="92"/>
    </row>
    <row r="417" spans="6:6" s="16" customFormat="1">
      <c r="F417" s="92"/>
    </row>
    <row r="418" spans="6:6" s="16" customFormat="1">
      <c r="F418" s="92"/>
    </row>
    <row r="419" spans="6:6" s="16" customFormat="1">
      <c r="F419" s="92"/>
    </row>
    <row r="420" spans="6:6" s="16" customFormat="1">
      <c r="F420" s="92"/>
    </row>
    <row r="421" spans="6:6" s="16" customFormat="1">
      <c r="F421" s="92"/>
    </row>
    <row r="422" spans="6:6" s="16" customFormat="1">
      <c r="F422" s="92"/>
    </row>
    <row r="423" spans="6:6" s="16" customFormat="1">
      <c r="F423" s="92"/>
    </row>
    <row r="424" spans="6:6" s="16" customFormat="1">
      <c r="F424" s="92"/>
    </row>
    <row r="425" spans="6:6" s="16" customFormat="1">
      <c r="F425" s="92"/>
    </row>
    <row r="426" spans="6:6" s="16" customFormat="1">
      <c r="F426" s="92"/>
    </row>
    <row r="427" spans="6:6" s="16" customFormat="1">
      <c r="F427" s="92"/>
    </row>
    <row r="428" spans="6:6" s="16" customFormat="1">
      <c r="F428" s="92"/>
    </row>
    <row r="429" spans="6:6" s="16" customFormat="1">
      <c r="F429" s="92"/>
    </row>
    <row r="430" spans="6:6" s="16" customFormat="1">
      <c r="F430" s="92"/>
    </row>
    <row r="431" spans="6:6" s="16" customFormat="1">
      <c r="F431" s="92"/>
    </row>
    <row r="432" spans="6:6" s="16" customFormat="1">
      <c r="F432" s="92"/>
    </row>
    <row r="433" spans="6:6" s="16" customFormat="1">
      <c r="F433" s="92"/>
    </row>
    <row r="434" spans="6:6" s="16" customFormat="1">
      <c r="F434" s="92"/>
    </row>
    <row r="435" spans="6:6" s="16" customFormat="1">
      <c r="F435" s="92"/>
    </row>
    <row r="436" spans="6:6" s="16" customFormat="1">
      <c r="F436" s="92"/>
    </row>
    <row r="437" spans="6:6" s="16" customFormat="1">
      <c r="F437" s="92"/>
    </row>
    <row r="438" spans="6:6" s="16" customFormat="1">
      <c r="F438" s="92"/>
    </row>
    <row r="439" spans="6:6" s="16" customFormat="1">
      <c r="F439" s="92"/>
    </row>
    <row r="440" spans="6:6" s="16" customFormat="1">
      <c r="F440" s="92"/>
    </row>
    <row r="441" spans="6:6" s="16" customFormat="1">
      <c r="F441" s="92"/>
    </row>
    <row r="442" spans="6:6" s="16" customFormat="1">
      <c r="F442" s="92"/>
    </row>
    <row r="443" spans="6:6" s="16" customFormat="1">
      <c r="F443" s="92"/>
    </row>
    <row r="444" spans="6:6" s="16" customFormat="1">
      <c r="F444" s="92"/>
    </row>
    <row r="445" spans="6:6" s="16" customFormat="1">
      <c r="F445" s="92"/>
    </row>
    <row r="446" spans="6:6" s="16" customFormat="1">
      <c r="F446" s="92"/>
    </row>
    <row r="447" spans="6:6" s="16" customFormat="1">
      <c r="F447" s="92"/>
    </row>
    <row r="448" spans="6:6" s="16" customFormat="1">
      <c r="F448" s="92"/>
    </row>
    <row r="449" spans="6:6" s="16" customFormat="1">
      <c r="F449" s="92"/>
    </row>
    <row r="450" spans="6:6" s="16" customFormat="1">
      <c r="F450" s="92"/>
    </row>
    <row r="451" spans="6:6" s="16" customFormat="1">
      <c r="F451" s="92"/>
    </row>
    <row r="452" spans="6:6" s="16" customFormat="1">
      <c r="F452" s="92"/>
    </row>
    <row r="453" spans="6:6" s="16" customFormat="1">
      <c r="F453" s="92"/>
    </row>
    <row r="454" spans="6:6" s="16" customFormat="1">
      <c r="F454" s="92"/>
    </row>
    <row r="455" spans="6:6" s="16" customFormat="1">
      <c r="F455" s="92"/>
    </row>
    <row r="456" spans="6:6" s="16" customFormat="1">
      <c r="F456" s="92"/>
    </row>
    <row r="457" spans="6:6" s="16" customFormat="1">
      <c r="F457" s="92"/>
    </row>
    <row r="458" spans="6:6" s="16" customFormat="1">
      <c r="F458" s="92"/>
    </row>
    <row r="459" spans="6:6" s="16" customFormat="1">
      <c r="F459" s="92"/>
    </row>
    <row r="460" spans="6:6" s="16" customFormat="1">
      <c r="F460" s="92"/>
    </row>
    <row r="461" spans="6:6" s="16" customFormat="1">
      <c r="F461" s="92"/>
    </row>
    <row r="462" spans="6:6" s="16" customFormat="1">
      <c r="F462" s="92"/>
    </row>
    <row r="463" spans="6:6" s="16" customFormat="1">
      <c r="F463" s="92"/>
    </row>
    <row r="464" spans="6:6" s="16" customFormat="1">
      <c r="F464" s="92"/>
    </row>
    <row r="465" spans="6:6" s="16" customFormat="1">
      <c r="F465" s="92"/>
    </row>
    <row r="466" spans="6:6" s="16" customFormat="1">
      <c r="F466" s="92"/>
    </row>
    <row r="467" spans="6:6" s="16" customFormat="1">
      <c r="F467" s="92"/>
    </row>
    <row r="468" spans="6:6" s="16" customFormat="1">
      <c r="F468" s="92"/>
    </row>
    <row r="469" spans="6:6" s="16" customFormat="1">
      <c r="F469" s="92"/>
    </row>
    <row r="470" spans="6:6" s="16" customFormat="1">
      <c r="F470" s="92"/>
    </row>
    <row r="471" spans="6:6" s="16" customFormat="1">
      <c r="F471" s="92"/>
    </row>
    <row r="472" spans="6:6" s="16" customFormat="1">
      <c r="F472" s="92"/>
    </row>
    <row r="473" spans="6:6" s="16" customFormat="1">
      <c r="F473" s="92"/>
    </row>
    <row r="474" spans="6:6" s="16" customFormat="1">
      <c r="F474" s="92"/>
    </row>
    <row r="475" spans="6:6" s="16" customFormat="1">
      <c r="F475" s="92"/>
    </row>
    <row r="476" spans="6:6" s="16" customFormat="1">
      <c r="F476" s="92"/>
    </row>
    <row r="477" spans="6:6" s="16" customFormat="1">
      <c r="F477" s="92"/>
    </row>
  </sheetData>
  <mergeCells count="27">
    <mergeCell ref="I22:I26"/>
    <mergeCell ref="B27:B28"/>
    <mergeCell ref="D25:D26"/>
    <mergeCell ref="B1:I5"/>
    <mergeCell ref="I7:I21"/>
    <mergeCell ref="E25:E26"/>
    <mergeCell ref="C17:C21"/>
    <mergeCell ref="B7:B21"/>
    <mergeCell ref="E8:E11"/>
    <mergeCell ref="E17:E19"/>
    <mergeCell ref="C12:C16"/>
    <mergeCell ref="C7:C11"/>
    <mergeCell ref="B22:B25"/>
    <mergeCell ref="I27:I28"/>
    <mergeCell ref="C22:C26"/>
    <mergeCell ref="H7:H28"/>
    <mergeCell ref="G7:G21"/>
    <mergeCell ref="G22:G25"/>
    <mergeCell ref="G26:G28"/>
    <mergeCell ref="C27:C28"/>
    <mergeCell ref="E12:E14"/>
    <mergeCell ref="E15:E16"/>
    <mergeCell ref="F8:F11"/>
    <mergeCell ref="F12:F14"/>
    <mergeCell ref="F15:F16"/>
    <mergeCell ref="F17:F19"/>
    <mergeCell ref="F25:F26"/>
  </mergeCells>
  <phoneticPr fontId="9" type="noConversion"/>
  <hyperlinks>
    <hyperlink ref="I7:I21" location="'$Preoperativa'!A1" display="$Preoperativa'!A1" xr:uid="{00000000-0004-0000-0200-000000000000}"/>
    <hyperlink ref="J1" location="Léame!A1" display="Regresar instructivo" xr:uid="{00000000-0004-0000-0200-000001000000}"/>
    <hyperlink ref="H7:H28" location="Responsables!A1" display="Responsables!A1" xr:uid="{00000000-0004-0000-0200-000002000000}"/>
    <hyperlink ref="I27:I28" location="'$S&amp;E'!A1" display="'$S&amp;E'!A1" xr:uid="{00000000-0004-0000-0200-000005000000}"/>
    <hyperlink ref="I22:I25" location="'$Operativo'!A1" display="'$Operativo'!A1" xr:uid="{00000000-0004-0000-0200-000003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46D9-B4A6-481F-A646-39CC594C9590}">
  <sheetPr>
    <tabColor theme="9" tint="0.59999389629810485"/>
  </sheetPr>
  <dimension ref="A1:K34"/>
  <sheetViews>
    <sheetView workbookViewId="0">
      <selection activeCell="K12" sqref="K12"/>
    </sheetView>
  </sheetViews>
  <sheetFormatPr defaultColWidth="11.42578125" defaultRowHeight="15"/>
  <cols>
    <col min="10" max="10" width="13.5703125" customWidth="1"/>
    <col min="11" max="11" width="44.7109375" customWidth="1"/>
  </cols>
  <sheetData>
    <row r="1" spans="1:11" ht="15.75" thickBot="1"/>
    <row r="2" spans="1:11" ht="15.75" thickBot="1">
      <c r="A2" s="223" t="s">
        <v>103</v>
      </c>
      <c r="B2" s="224"/>
      <c r="C2" s="224"/>
      <c r="D2" s="224"/>
      <c r="E2" s="224"/>
      <c r="F2" s="224"/>
      <c r="G2" s="224"/>
      <c r="H2" s="224"/>
      <c r="I2" s="224"/>
      <c r="J2" s="225"/>
    </row>
    <row r="3" spans="1:11">
      <c r="A3" s="98"/>
      <c r="J3" s="99"/>
    </row>
    <row r="4" spans="1:11">
      <c r="A4" s="98"/>
      <c r="J4" s="99"/>
    </row>
    <row r="5" spans="1:11">
      <c r="A5" s="98"/>
      <c r="J5" s="99"/>
    </row>
    <row r="6" spans="1:11">
      <c r="A6" s="98"/>
      <c r="J6" s="99"/>
    </row>
    <row r="7" spans="1:11">
      <c r="A7" s="98"/>
      <c r="J7" s="99"/>
    </row>
    <row r="8" spans="1:11">
      <c r="A8" s="98"/>
      <c r="J8" s="99"/>
    </row>
    <row r="9" spans="1:11" ht="45.75">
      <c r="A9" s="98"/>
      <c r="J9" s="99"/>
      <c r="K9" s="132" t="s">
        <v>104</v>
      </c>
    </row>
    <row r="10" spans="1:11">
      <c r="A10" s="98"/>
      <c r="J10" s="99"/>
    </row>
    <row r="11" spans="1:11">
      <c r="A11" s="98"/>
      <c r="J11" s="99"/>
    </row>
    <row r="12" spans="1:11">
      <c r="A12" s="98"/>
      <c r="J12" s="99"/>
    </row>
    <row r="13" spans="1:11">
      <c r="A13" s="98"/>
      <c r="J13" s="99"/>
    </row>
    <row r="14" spans="1:11">
      <c r="A14" s="98"/>
      <c r="J14" s="99"/>
    </row>
    <row r="15" spans="1:11">
      <c r="A15" s="98"/>
      <c r="J15" s="99"/>
    </row>
    <row r="16" spans="1:11">
      <c r="A16" s="98"/>
      <c r="J16" s="99"/>
    </row>
    <row r="17" spans="1:10">
      <c r="A17" s="98"/>
      <c r="J17" s="99"/>
    </row>
    <row r="18" spans="1:10">
      <c r="A18" s="98"/>
      <c r="J18" s="99"/>
    </row>
    <row r="19" spans="1:10">
      <c r="A19" s="98"/>
      <c r="J19" s="99"/>
    </row>
    <row r="20" spans="1:10">
      <c r="A20" s="98"/>
      <c r="J20" s="99"/>
    </row>
    <row r="21" spans="1:10">
      <c r="A21" s="98"/>
      <c r="J21" s="99"/>
    </row>
    <row r="22" spans="1:10">
      <c r="A22" s="98"/>
      <c r="J22" s="99"/>
    </row>
    <row r="23" spans="1:10">
      <c r="A23" s="98"/>
      <c r="J23" s="99"/>
    </row>
    <row r="24" spans="1:10">
      <c r="A24" s="98"/>
      <c r="J24" s="99"/>
    </row>
    <row r="25" spans="1:10">
      <c r="A25" s="98"/>
      <c r="J25" s="99"/>
    </row>
    <row r="26" spans="1:10">
      <c r="A26" s="98"/>
      <c r="J26" s="99"/>
    </row>
    <row r="27" spans="1:10">
      <c r="A27" s="98"/>
      <c r="J27" s="99"/>
    </row>
    <row r="28" spans="1:10">
      <c r="A28" s="98"/>
      <c r="J28" s="99"/>
    </row>
    <row r="29" spans="1:10">
      <c r="A29" s="98"/>
      <c r="J29" s="99"/>
    </row>
    <row r="30" spans="1:10">
      <c r="A30" s="98"/>
      <c r="J30" s="99"/>
    </row>
    <row r="31" spans="1:10">
      <c r="A31" s="98"/>
      <c r="J31" s="99"/>
    </row>
    <row r="32" spans="1:10" ht="15.75" thickBot="1">
      <c r="A32" s="100"/>
      <c r="B32" s="101"/>
      <c r="C32" s="101"/>
      <c r="D32" s="101"/>
      <c r="E32" s="101"/>
      <c r="F32" s="101"/>
      <c r="G32" s="101"/>
      <c r="H32" s="101"/>
      <c r="I32" s="101"/>
      <c r="J32" s="102"/>
    </row>
    <row r="34" spans="1:10">
      <c r="A34" s="226" t="s">
        <v>105</v>
      </c>
      <c r="B34" s="226"/>
      <c r="C34" s="226"/>
      <c r="D34" s="226"/>
      <c r="E34" s="226"/>
      <c r="F34" s="226"/>
      <c r="G34" s="226"/>
      <c r="H34" s="226"/>
      <c r="I34" s="226"/>
      <c r="J34" s="226"/>
    </row>
  </sheetData>
  <mergeCells count="2">
    <mergeCell ref="A2:J2"/>
    <mergeCell ref="A34:J3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B1:H15"/>
  <sheetViews>
    <sheetView zoomScale="118" zoomScaleNormal="118" workbookViewId="0">
      <selection activeCell="L5" sqref="L5"/>
    </sheetView>
  </sheetViews>
  <sheetFormatPr defaultColWidth="11.42578125" defaultRowHeight="15"/>
  <cols>
    <col min="1" max="1" width="11.42578125" style="34"/>
    <col min="2" max="2" width="53.140625" style="34" customWidth="1"/>
    <col min="3" max="4" width="11.42578125" style="34"/>
    <col min="5" max="5" width="15.42578125" style="34" customWidth="1"/>
    <col min="6" max="6" width="22.140625" style="34" customWidth="1"/>
    <col min="7" max="7" width="27" style="34" customWidth="1"/>
    <col min="8" max="16384" width="11.42578125" style="34"/>
  </cols>
  <sheetData>
    <row r="1" spans="2:8" ht="64.5" customHeight="1" thickBot="1">
      <c r="B1" s="227" t="s">
        <v>13</v>
      </c>
      <c r="C1" s="228"/>
      <c r="D1" s="228"/>
      <c r="E1" s="228"/>
      <c r="F1" s="228"/>
      <c r="G1" s="229"/>
    </row>
    <row r="2" spans="2:8" ht="32.25" thickBot="1">
      <c r="B2" s="51" t="s">
        <v>106</v>
      </c>
      <c r="C2" s="52" t="s">
        <v>107</v>
      </c>
      <c r="D2" s="32" t="s">
        <v>108</v>
      </c>
      <c r="E2" s="32" t="s">
        <v>109</v>
      </c>
      <c r="F2" s="52" t="s">
        <v>110</v>
      </c>
      <c r="G2" s="33" t="s">
        <v>111</v>
      </c>
      <c r="H2" s="17" t="s">
        <v>37</v>
      </c>
    </row>
    <row r="3" spans="2:8" ht="96.75" customHeight="1">
      <c r="B3" s="103" t="s">
        <v>112</v>
      </c>
      <c r="C3" s="36">
        <v>1</v>
      </c>
      <c r="D3" s="36">
        <v>24</v>
      </c>
      <c r="E3" s="37">
        <v>0.5</v>
      </c>
      <c r="F3" s="130">
        <v>15200000</v>
      </c>
      <c r="G3" s="39">
        <f>+C3*D3*E3*F3</f>
        <v>182400000</v>
      </c>
      <c r="H3" s="131" t="s">
        <v>113</v>
      </c>
    </row>
    <row r="4" spans="2:8" ht="60">
      <c r="B4" s="104" t="s">
        <v>114</v>
      </c>
      <c r="C4" s="41">
        <v>1</v>
      </c>
      <c r="D4" s="41">
        <v>24</v>
      </c>
      <c r="E4" s="42">
        <v>0.3</v>
      </c>
      <c r="F4" s="43">
        <v>2500000</v>
      </c>
      <c r="G4" s="44">
        <f>+C4*D4*E4*F4</f>
        <v>18000000</v>
      </c>
    </row>
    <row r="5" spans="2:8" ht="30">
      <c r="B5" s="105" t="s">
        <v>115</v>
      </c>
      <c r="C5" s="41">
        <v>1</v>
      </c>
      <c r="D5" s="41">
        <v>10</v>
      </c>
      <c r="E5" s="42">
        <v>0.5</v>
      </c>
      <c r="F5" s="43">
        <v>12000000</v>
      </c>
      <c r="G5" s="44">
        <f t="shared" ref="G5:G10" si="0">+C5*D5*E5*F5</f>
        <v>60000000</v>
      </c>
    </row>
    <row r="6" spans="2:8">
      <c r="B6" s="104" t="s">
        <v>116</v>
      </c>
      <c r="C6" s="41">
        <v>1</v>
      </c>
      <c r="D6" s="41">
        <v>24</v>
      </c>
      <c r="E6" s="42">
        <v>1</v>
      </c>
      <c r="F6" s="43">
        <v>3500000</v>
      </c>
      <c r="G6" s="44">
        <f t="shared" si="0"/>
        <v>84000000</v>
      </c>
    </row>
    <row r="7" spans="2:8">
      <c r="B7" s="40" t="s">
        <v>117</v>
      </c>
      <c r="C7" s="41">
        <v>1</v>
      </c>
      <c r="D7" s="41">
        <v>12</v>
      </c>
      <c r="E7" s="42">
        <v>0.5</v>
      </c>
      <c r="F7" s="43">
        <v>12000000</v>
      </c>
      <c r="G7" s="44">
        <f t="shared" si="0"/>
        <v>72000000</v>
      </c>
    </row>
    <row r="8" spans="2:8">
      <c r="B8" s="40"/>
      <c r="C8" s="41"/>
      <c r="D8" s="41"/>
      <c r="E8" s="42"/>
      <c r="F8" s="43"/>
      <c r="G8" s="44">
        <f t="shared" si="0"/>
        <v>0</v>
      </c>
    </row>
    <row r="9" spans="2:8">
      <c r="B9" s="104"/>
      <c r="C9" s="41"/>
      <c r="D9" s="41"/>
      <c r="E9" s="42"/>
      <c r="F9" s="43"/>
      <c r="G9" s="44">
        <f t="shared" si="0"/>
        <v>0</v>
      </c>
    </row>
    <row r="10" spans="2:8" ht="15.75" thickBot="1">
      <c r="B10" s="46"/>
      <c r="C10" s="47"/>
      <c r="D10" s="41"/>
      <c r="E10" s="42"/>
      <c r="F10" s="48"/>
      <c r="G10" s="49">
        <f t="shared" si="0"/>
        <v>0</v>
      </c>
    </row>
    <row r="13" spans="2:8" ht="15.75">
      <c r="B13" s="3"/>
      <c r="C13" s="3"/>
      <c r="D13" s="3"/>
      <c r="E13" s="3"/>
      <c r="F13" s="3"/>
    </row>
    <row r="14" spans="2:8" ht="15.75">
      <c r="B14" s="50"/>
      <c r="C14" s="3"/>
      <c r="D14" s="3"/>
      <c r="E14" s="3"/>
      <c r="F14" s="3"/>
    </row>
    <row r="15" spans="2:8" ht="15.75">
      <c r="B15" s="3"/>
      <c r="C15" s="3"/>
      <c r="D15" s="3"/>
      <c r="E15" s="3"/>
      <c r="F15" s="3"/>
    </row>
  </sheetData>
  <mergeCells count="1">
    <mergeCell ref="B1:G1"/>
  </mergeCells>
  <hyperlinks>
    <hyperlink ref="H2" location="Léame!A1" display="Regresar instructivo" xr:uid="{00000000-0004-0000-0400-000000000000}"/>
  </hyperlink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B1:I35"/>
  <sheetViews>
    <sheetView topLeftCell="A5" zoomScale="95" zoomScaleNormal="95" workbookViewId="0">
      <selection activeCell="G11" sqref="G11"/>
    </sheetView>
  </sheetViews>
  <sheetFormatPr defaultColWidth="11.42578125" defaultRowHeight="15"/>
  <cols>
    <col min="1" max="1" width="11.42578125" style="3"/>
    <col min="2" max="2" width="15.140625" style="3" customWidth="1"/>
    <col min="3" max="3" width="42.85546875" style="3" customWidth="1"/>
    <col min="4" max="6" width="11.7109375" style="3" bestFit="1" customWidth="1"/>
    <col min="7" max="7" width="20" style="3" customWidth="1"/>
    <col min="8" max="8" width="23.140625" style="3" customWidth="1"/>
    <col min="9" max="16384" width="11.42578125" style="3"/>
  </cols>
  <sheetData>
    <row r="1" spans="2:8">
      <c r="B1" s="240" t="s">
        <v>118</v>
      </c>
      <c r="C1" s="241"/>
      <c r="D1" s="241"/>
      <c r="E1" s="241"/>
      <c r="F1" s="241"/>
      <c r="G1" s="241"/>
      <c r="H1" s="242"/>
    </row>
    <row r="2" spans="2:8">
      <c r="B2" s="243"/>
      <c r="C2" s="244"/>
      <c r="D2" s="244"/>
      <c r="E2" s="244"/>
      <c r="F2" s="244"/>
      <c r="G2" s="244"/>
      <c r="H2" s="245"/>
    </row>
    <row r="3" spans="2:8" ht="21" customHeight="1">
      <c r="B3" s="243"/>
      <c r="C3" s="244"/>
      <c r="D3" s="244"/>
      <c r="E3" s="244"/>
      <c r="F3" s="244"/>
      <c r="G3" s="244"/>
      <c r="H3" s="245"/>
    </row>
    <row r="4" spans="2:8">
      <c r="B4" s="243"/>
      <c r="C4" s="244"/>
      <c r="D4" s="244"/>
      <c r="E4" s="244"/>
      <c r="F4" s="244"/>
      <c r="G4" s="244"/>
      <c r="H4" s="245"/>
    </row>
    <row r="5" spans="2:8" ht="27" customHeight="1" thickBot="1">
      <c r="B5" s="246"/>
      <c r="C5" s="247"/>
      <c r="D5" s="247"/>
      <c r="E5" s="247"/>
      <c r="F5" s="247"/>
      <c r="G5" s="247"/>
      <c r="H5" s="248"/>
    </row>
    <row r="6" spans="2:8" ht="47.25">
      <c r="B6" s="249" t="s">
        <v>119</v>
      </c>
      <c r="C6" s="63" t="s">
        <v>120</v>
      </c>
      <c r="D6" s="64" t="s">
        <v>107</v>
      </c>
      <c r="E6" s="65" t="s">
        <v>121</v>
      </c>
      <c r="F6" s="65" t="s">
        <v>109</v>
      </c>
      <c r="G6" s="64" t="s">
        <v>110</v>
      </c>
      <c r="H6" s="66" t="s">
        <v>111</v>
      </c>
    </row>
    <row r="7" spans="2:8" ht="15.75">
      <c r="B7" s="250"/>
      <c r="C7" s="35" t="s">
        <v>122</v>
      </c>
      <c r="D7" s="36">
        <v>1</v>
      </c>
      <c r="E7" s="36">
        <v>4</v>
      </c>
      <c r="F7" s="37">
        <v>0.5</v>
      </c>
      <c r="G7" s="38">
        <v>10000000</v>
      </c>
      <c r="H7" s="71">
        <f>+G7*F7*E7*D7</f>
        <v>20000000</v>
      </c>
    </row>
    <row r="8" spans="2:8" ht="15.75">
      <c r="B8" s="250"/>
      <c r="C8" s="40" t="s">
        <v>116</v>
      </c>
      <c r="D8" s="41">
        <v>1</v>
      </c>
      <c r="E8" s="41">
        <v>4</v>
      </c>
      <c r="F8" s="42">
        <v>1</v>
      </c>
      <c r="G8" s="43">
        <v>4500000</v>
      </c>
      <c r="H8" s="71">
        <f t="shared" ref="H8:H12" si="0">+G8*F8*E8*D8</f>
        <v>18000000</v>
      </c>
    </row>
    <row r="9" spans="2:8" ht="15.75">
      <c r="B9" s="250"/>
      <c r="C9" s="45" t="s">
        <v>114</v>
      </c>
      <c r="D9" s="41">
        <v>1</v>
      </c>
      <c r="E9" s="41">
        <v>4</v>
      </c>
      <c r="F9" s="42">
        <v>0.3</v>
      </c>
      <c r="G9" s="43">
        <v>4500000</v>
      </c>
      <c r="H9" s="71">
        <f t="shared" si="0"/>
        <v>5400000</v>
      </c>
    </row>
    <row r="10" spans="2:8" ht="15.75">
      <c r="B10" s="250"/>
      <c r="C10" s="40" t="s">
        <v>115</v>
      </c>
      <c r="D10" s="41">
        <v>1</v>
      </c>
      <c r="E10" s="41">
        <v>2</v>
      </c>
      <c r="F10" s="42">
        <v>0.5</v>
      </c>
      <c r="G10" s="43">
        <v>10000000</v>
      </c>
      <c r="H10" s="71">
        <f t="shared" si="0"/>
        <v>10000000</v>
      </c>
    </row>
    <row r="11" spans="2:8" ht="15.75">
      <c r="B11" s="250"/>
      <c r="C11" s="40"/>
      <c r="D11" s="67"/>
      <c r="E11" s="67"/>
      <c r="F11" s="68"/>
      <c r="G11" s="43"/>
      <c r="H11" s="71">
        <f>+G11*F11*E11*D11</f>
        <v>0</v>
      </c>
    </row>
    <row r="12" spans="2:8" ht="15.75">
      <c r="B12" s="250"/>
      <c r="C12" s="40"/>
      <c r="D12" s="67"/>
      <c r="E12" s="67"/>
      <c r="F12" s="68"/>
      <c r="G12" s="43"/>
      <c r="H12" s="71">
        <f t="shared" si="0"/>
        <v>0</v>
      </c>
    </row>
    <row r="13" spans="2:8">
      <c r="B13" s="250"/>
      <c r="C13" s="127"/>
      <c r="D13" s="67"/>
      <c r="E13" s="67"/>
      <c r="F13" s="68"/>
      <c r="G13" s="69"/>
      <c r="H13" s="71"/>
    </row>
    <row r="14" spans="2:8">
      <c r="B14" s="250"/>
      <c r="C14" s="127"/>
      <c r="D14" s="67"/>
      <c r="E14" s="67"/>
      <c r="F14" s="68"/>
      <c r="G14" s="69"/>
      <c r="H14" s="71"/>
    </row>
    <row r="15" spans="2:8">
      <c r="B15" s="250"/>
      <c r="C15" s="127"/>
      <c r="D15" s="67"/>
      <c r="E15" s="67"/>
      <c r="F15" s="68"/>
      <c r="G15" s="62"/>
      <c r="H15" s="71"/>
    </row>
    <row r="16" spans="2:8" ht="15.75" thickBot="1">
      <c r="B16" s="250"/>
      <c r="C16" s="127"/>
      <c r="D16" s="67"/>
      <c r="E16" s="67"/>
      <c r="F16" s="68"/>
      <c r="G16" s="69"/>
      <c r="H16" s="71"/>
    </row>
    <row r="17" spans="2:9" ht="33" customHeight="1" thickBot="1">
      <c r="B17" s="252" t="s">
        <v>123</v>
      </c>
      <c r="C17" s="253"/>
      <c r="D17" s="253"/>
      <c r="E17" s="253"/>
      <c r="F17" s="253"/>
      <c r="G17" s="253"/>
      <c r="H17" s="57">
        <f>SUM(H7:H16)</f>
        <v>53400000</v>
      </c>
    </row>
    <row r="18" spans="2:9" ht="30" customHeight="1">
      <c r="B18" s="255" t="s">
        <v>124</v>
      </c>
      <c r="C18" s="254" t="s">
        <v>125</v>
      </c>
      <c r="D18" s="254"/>
      <c r="E18" s="128" t="s">
        <v>126</v>
      </c>
      <c r="F18" s="60" t="s">
        <v>107</v>
      </c>
      <c r="G18" s="128" t="s">
        <v>110</v>
      </c>
      <c r="H18" s="72" t="s">
        <v>111</v>
      </c>
    </row>
    <row r="19" spans="2:9">
      <c r="B19" s="255"/>
      <c r="C19" s="251" t="s">
        <v>127</v>
      </c>
      <c r="D19" s="251"/>
      <c r="E19" s="61" t="s">
        <v>128</v>
      </c>
      <c r="F19" s="61">
        <v>6</v>
      </c>
      <c r="G19" s="62">
        <v>200000</v>
      </c>
      <c r="H19" s="73">
        <f t="shared" ref="H19:H26" si="1">+G19*F19</f>
        <v>1200000</v>
      </c>
    </row>
    <row r="20" spans="2:9">
      <c r="B20" s="255"/>
      <c r="C20" s="251" t="s">
        <v>129</v>
      </c>
      <c r="D20" s="251"/>
      <c r="E20" s="61" t="s">
        <v>130</v>
      </c>
      <c r="F20" s="61">
        <v>30</v>
      </c>
      <c r="G20" s="62">
        <v>600000</v>
      </c>
      <c r="H20" s="73">
        <f t="shared" si="1"/>
        <v>18000000</v>
      </c>
    </row>
    <row r="21" spans="2:9">
      <c r="B21" s="255"/>
      <c r="C21" s="251" t="s">
        <v>131</v>
      </c>
      <c r="D21" s="251"/>
      <c r="E21" s="61" t="s">
        <v>130</v>
      </c>
      <c r="F21" s="61">
        <v>30</v>
      </c>
      <c r="G21" s="62">
        <v>100000</v>
      </c>
      <c r="H21" s="73">
        <f t="shared" si="1"/>
        <v>3000000</v>
      </c>
    </row>
    <row r="22" spans="2:9">
      <c r="B22" s="255"/>
      <c r="C22" s="251" t="s">
        <v>132</v>
      </c>
      <c r="D22" s="251"/>
      <c r="E22" s="61" t="s">
        <v>130</v>
      </c>
      <c r="F22" s="61">
        <v>30</v>
      </c>
      <c r="G22" s="62">
        <v>180000</v>
      </c>
      <c r="H22" s="73">
        <f t="shared" si="1"/>
        <v>5400000</v>
      </c>
    </row>
    <row r="23" spans="2:9">
      <c r="B23" s="255"/>
      <c r="C23" s="251" t="s">
        <v>133</v>
      </c>
      <c r="D23" s="251"/>
      <c r="E23" s="61" t="s">
        <v>130</v>
      </c>
      <c r="F23" s="61">
        <v>3</v>
      </c>
      <c r="G23" s="62">
        <v>800000</v>
      </c>
      <c r="H23" s="73">
        <f t="shared" si="1"/>
        <v>2400000</v>
      </c>
    </row>
    <row r="24" spans="2:9" ht="38.25" customHeight="1">
      <c r="B24" s="255"/>
      <c r="C24" s="251" t="s">
        <v>134</v>
      </c>
      <c r="D24" s="251"/>
      <c r="E24" s="61" t="s">
        <v>135</v>
      </c>
      <c r="F24" s="61">
        <v>3</v>
      </c>
      <c r="G24" s="62">
        <v>1200000</v>
      </c>
      <c r="H24" s="73">
        <f t="shared" si="1"/>
        <v>3600000</v>
      </c>
    </row>
    <row r="25" spans="2:9" ht="46.5" customHeight="1">
      <c r="B25" s="255"/>
      <c r="C25" s="251"/>
      <c r="D25" s="251"/>
      <c r="E25" s="61"/>
      <c r="F25" s="61"/>
      <c r="G25" s="62"/>
      <c r="H25" s="73">
        <f t="shared" si="1"/>
        <v>0</v>
      </c>
    </row>
    <row r="26" spans="2:9" ht="36.75" customHeight="1">
      <c r="B26" s="255"/>
      <c r="C26" s="251"/>
      <c r="D26" s="251"/>
      <c r="E26" s="61"/>
      <c r="F26" s="61"/>
      <c r="G26" s="62"/>
      <c r="H26" s="73">
        <f t="shared" si="1"/>
        <v>0</v>
      </c>
    </row>
    <row r="27" spans="2:9" ht="17.100000000000001" customHeight="1">
      <c r="B27" s="255"/>
      <c r="C27" s="256"/>
      <c r="D27" s="256"/>
      <c r="E27" s="61"/>
      <c r="F27" s="61"/>
      <c r="G27" s="62"/>
      <c r="H27" s="73"/>
    </row>
    <row r="28" spans="2:9" ht="17.100000000000001" customHeight="1">
      <c r="B28" s="255"/>
      <c r="C28" s="256"/>
      <c r="D28" s="256"/>
      <c r="E28" s="61"/>
      <c r="F28" s="61"/>
      <c r="G28" s="62"/>
      <c r="H28" s="73"/>
    </row>
    <row r="29" spans="2:9" ht="17.100000000000001" customHeight="1">
      <c r="B29" s="255"/>
      <c r="F29" s="256"/>
      <c r="G29" s="256"/>
      <c r="H29" s="74"/>
      <c r="I29" s="54"/>
    </row>
    <row r="30" spans="2:9" s="53" customFormat="1" ht="19.5" customHeight="1">
      <c r="B30" s="230" t="s">
        <v>136</v>
      </c>
      <c r="C30" s="231"/>
      <c r="D30" s="231"/>
      <c r="E30" s="231"/>
      <c r="F30" s="231"/>
      <c r="G30" s="231"/>
      <c r="H30" s="55">
        <f>SUM(H19:H26)</f>
        <v>33600000</v>
      </c>
    </row>
    <row r="31" spans="2:9" s="53" customFormat="1" ht="18" customHeight="1" thickBot="1">
      <c r="B31" s="230" t="s">
        <v>137</v>
      </c>
      <c r="C31" s="231"/>
      <c r="D31" s="231"/>
      <c r="E31" s="231"/>
      <c r="F31" s="231"/>
      <c r="G31" s="231"/>
      <c r="H31" s="55">
        <f>+H30+H17</f>
        <v>87000000</v>
      </c>
    </row>
    <row r="32" spans="2:9" s="53" customFormat="1" ht="18" customHeight="1" thickBot="1">
      <c r="B32" s="236" t="s">
        <v>138</v>
      </c>
      <c r="C32" s="237"/>
      <c r="D32" s="237"/>
      <c r="E32" s="237"/>
      <c r="F32" s="237"/>
      <c r="G32" s="237"/>
      <c r="H32" s="70">
        <f>+H31*0.1</f>
        <v>8700000</v>
      </c>
    </row>
    <row r="33" spans="2:8" s="53" customFormat="1" ht="18" customHeight="1" thickBot="1">
      <c r="B33" s="238" t="s">
        <v>139</v>
      </c>
      <c r="C33" s="239"/>
      <c r="D33" s="239"/>
      <c r="E33" s="239"/>
      <c r="F33" s="239"/>
      <c r="G33" s="239"/>
      <c r="H33" s="56">
        <f>+H32+H31</f>
        <v>95700000</v>
      </c>
    </row>
    <row r="34" spans="2:8" s="53" customFormat="1" ht="18" customHeight="1">
      <c r="B34" s="232" t="s">
        <v>140</v>
      </c>
      <c r="C34" s="233"/>
      <c r="D34" s="233"/>
      <c r="E34" s="233"/>
      <c r="F34" s="233"/>
      <c r="G34" s="233"/>
      <c r="H34" s="59">
        <f>+H33*0.19</f>
        <v>18183000</v>
      </c>
    </row>
    <row r="35" spans="2:8" s="53" customFormat="1" ht="23.25" customHeight="1" thickBot="1">
      <c r="B35" s="234" t="s">
        <v>141</v>
      </c>
      <c r="C35" s="235"/>
      <c r="D35" s="235"/>
      <c r="E35" s="235"/>
      <c r="F35" s="235"/>
      <c r="G35" s="235"/>
      <c r="H35" s="58">
        <f>+H33+H34</f>
        <v>113883000</v>
      </c>
    </row>
  </sheetData>
  <mergeCells count="22">
    <mergeCell ref="B1:H5"/>
    <mergeCell ref="B6:B16"/>
    <mergeCell ref="C24:D24"/>
    <mergeCell ref="B17:G17"/>
    <mergeCell ref="C18:D18"/>
    <mergeCell ref="C19:D19"/>
    <mergeCell ref="C21:D21"/>
    <mergeCell ref="B18:B29"/>
    <mergeCell ref="C23:D23"/>
    <mergeCell ref="C22:D22"/>
    <mergeCell ref="C26:D26"/>
    <mergeCell ref="C27:D27"/>
    <mergeCell ref="C28:D28"/>
    <mergeCell ref="C20:D20"/>
    <mergeCell ref="C25:D25"/>
    <mergeCell ref="F29:G29"/>
    <mergeCell ref="B30:G30"/>
    <mergeCell ref="B31:G31"/>
    <mergeCell ref="B34:G34"/>
    <mergeCell ref="B35:G35"/>
    <mergeCell ref="B32:G32"/>
    <mergeCell ref="B33:G3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Responsables!$B$3:$B$8</xm:f>
          </x14:formula1>
          <xm:sqref>C7</xm:sqref>
        </x14:dataValidation>
        <x14:dataValidation type="list" allowBlank="1" showInputMessage="1" showErrorMessage="1" xr:uid="{00000000-0002-0000-0500-000001000000}">
          <x14:formula1>
            <xm:f>Responsables!$B$3:$B$9</xm:f>
          </x14:formula1>
          <xm:sqref>C8:C9</xm:sqref>
        </x14:dataValidation>
        <x14:dataValidation type="list" allowBlank="1" showInputMessage="1" showErrorMessage="1" xr:uid="{00000000-0002-0000-0500-000002000000}">
          <x14:formula1>
            <xm:f>Responsables!$B$3:$B$10</xm:f>
          </x14:formula1>
          <xm:sqref>C10:C16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8297-3612-4417-8402-F1D4655CD3AE}">
  <sheetPr>
    <tabColor theme="9" tint="0.59999389629810485"/>
  </sheetPr>
  <dimension ref="B1:O100"/>
  <sheetViews>
    <sheetView topLeftCell="A7" workbookViewId="0">
      <selection activeCell="G12" sqref="G12"/>
    </sheetView>
  </sheetViews>
  <sheetFormatPr defaultColWidth="11.42578125" defaultRowHeight="15"/>
  <cols>
    <col min="1" max="1" width="11.42578125" style="3"/>
    <col min="2" max="2" width="28.42578125" style="3" customWidth="1"/>
    <col min="3" max="3" width="42.85546875" style="3" customWidth="1"/>
    <col min="4" max="4" width="14.28515625" style="3" customWidth="1"/>
    <col min="5" max="5" width="21.85546875" style="3" customWidth="1"/>
    <col min="6" max="6" width="20.140625" style="3" customWidth="1"/>
    <col min="7" max="7" width="20" style="3" customWidth="1"/>
    <col min="8" max="8" width="23.140625" style="3" customWidth="1"/>
    <col min="9" max="9" width="11.42578125" style="3"/>
    <col min="10" max="10" width="40.42578125" style="3" customWidth="1"/>
    <col min="11" max="16384" width="11.42578125" style="3"/>
  </cols>
  <sheetData>
    <row r="1" spans="2:15">
      <c r="B1" s="240" t="s">
        <v>118</v>
      </c>
      <c r="C1" s="241"/>
      <c r="D1" s="241"/>
      <c r="E1" s="241"/>
      <c r="F1" s="241"/>
      <c r="G1" s="241"/>
      <c r="H1" s="242"/>
    </row>
    <row r="2" spans="2:15">
      <c r="B2" s="243"/>
      <c r="C2" s="244"/>
      <c r="D2" s="244"/>
      <c r="E2" s="244"/>
      <c r="F2" s="244"/>
      <c r="G2" s="244"/>
      <c r="H2" s="245"/>
    </row>
    <row r="3" spans="2:15" ht="21" customHeight="1">
      <c r="B3" s="243"/>
      <c r="C3" s="244"/>
      <c r="D3" s="244"/>
      <c r="E3" s="244"/>
      <c r="F3" s="244"/>
      <c r="G3" s="244"/>
      <c r="H3" s="245"/>
    </row>
    <row r="4" spans="2:15">
      <c r="B4" s="243"/>
      <c r="C4" s="244"/>
      <c r="D4" s="244"/>
      <c r="E4" s="244"/>
      <c r="F4" s="244"/>
      <c r="G4" s="244"/>
      <c r="H4" s="245"/>
    </row>
    <row r="5" spans="2:15" ht="27" customHeight="1" thickBot="1">
      <c r="B5" s="246"/>
      <c r="C5" s="247"/>
      <c r="D5" s="247"/>
      <c r="E5" s="247"/>
      <c r="F5" s="247"/>
      <c r="G5" s="247"/>
      <c r="H5" s="248"/>
    </row>
    <row r="6" spans="2:15" ht="31.5">
      <c r="B6" s="249" t="s">
        <v>119</v>
      </c>
      <c r="C6" s="63" t="s">
        <v>120</v>
      </c>
      <c r="D6" s="64" t="s">
        <v>107</v>
      </c>
      <c r="E6" s="65" t="s">
        <v>121</v>
      </c>
      <c r="F6" s="65" t="s">
        <v>109</v>
      </c>
      <c r="G6" s="64" t="s">
        <v>110</v>
      </c>
      <c r="H6" s="66" t="s">
        <v>111</v>
      </c>
      <c r="J6" s="115"/>
      <c r="K6" s="115"/>
      <c r="L6" s="116"/>
      <c r="M6" s="116"/>
      <c r="N6" s="115"/>
      <c r="O6" s="116"/>
    </row>
    <row r="7" spans="2:15" ht="105.75">
      <c r="B7" s="250"/>
      <c r="C7" s="103" t="s">
        <v>112</v>
      </c>
      <c r="D7" s="107">
        <v>1</v>
      </c>
      <c r="E7" s="107">
        <v>16</v>
      </c>
      <c r="F7" s="108">
        <v>0.4</v>
      </c>
      <c r="G7" s="109">
        <v>10000000</v>
      </c>
      <c r="H7" s="106">
        <f>+G7*F7*E7*D7</f>
        <v>64000000</v>
      </c>
      <c r="J7" s="117"/>
      <c r="K7" s="34"/>
      <c r="L7" s="34"/>
      <c r="M7" s="118"/>
      <c r="N7" s="119"/>
      <c r="O7" s="120"/>
    </row>
    <row r="8" spans="2:15" ht="30.75">
      <c r="B8" s="250"/>
      <c r="C8" s="104" t="s">
        <v>115</v>
      </c>
      <c r="D8" s="110">
        <v>1</v>
      </c>
      <c r="E8" s="110">
        <v>8</v>
      </c>
      <c r="F8" s="111">
        <v>0.5</v>
      </c>
      <c r="G8" s="112">
        <v>12000000</v>
      </c>
      <c r="H8" s="106">
        <f t="shared" ref="H8:H10" si="0">+G8*F8*E8*D8</f>
        <v>48000000</v>
      </c>
      <c r="J8" s="117"/>
      <c r="K8" s="34"/>
      <c r="L8" s="34"/>
      <c r="M8" s="118"/>
      <c r="N8" s="120"/>
      <c r="O8" s="120"/>
    </row>
    <row r="9" spans="2:15" ht="75.75">
      <c r="B9" s="250"/>
      <c r="C9" s="105" t="s">
        <v>114</v>
      </c>
      <c r="D9" s="110">
        <v>1</v>
      </c>
      <c r="E9" s="110">
        <v>16</v>
      </c>
      <c r="F9" s="111">
        <v>0.3</v>
      </c>
      <c r="G9" s="112">
        <v>4500000</v>
      </c>
      <c r="H9" s="106">
        <f t="shared" si="0"/>
        <v>21600000</v>
      </c>
      <c r="J9" s="117"/>
      <c r="K9" s="34"/>
      <c r="L9" s="34"/>
      <c r="M9" s="118"/>
      <c r="N9" s="120"/>
      <c r="O9" s="120"/>
    </row>
    <row r="10" spans="2:15" ht="15.75">
      <c r="B10" s="250"/>
      <c r="C10" s="104" t="s">
        <v>116</v>
      </c>
      <c r="D10" s="110">
        <v>1</v>
      </c>
      <c r="E10" s="110">
        <v>16</v>
      </c>
      <c r="F10" s="111">
        <v>1</v>
      </c>
      <c r="G10" s="112">
        <v>4500000</v>
      </c>
      <c r="H10" s="106">
        <f t="shared" si="0"/>
        <v>72000000</v>
      </c>
      <c r="J10" s="117"/>
      <c r="K10" s="34"/>
      <c r="L10" s="34"/>
      <c r="M10" s="118"/>
      <c r="N10" s="120"/>
      <c r="O10" s="120"/>
    </row>
    <row r="11" spans="2:15" ht="30.75">
      <c r="B11" s="250"/>
      <c r="C11" s="104" t="s">
        <v>117</v>
      </c>
      <c r="D11" s="110">
        <v>1</v>
      </c>
      <c r="E11" s="110">
        <v>6</v>
      </c>
      <c r="F11" s="111">
        <v>0.5</v>
      </c>
      <c r="G11" s="112">
        <v>10000000</v>
      </c>
      <c r="H11" s="106">
        <f>+G11*F11*E11*D11</f>
        <v>30000000</v>
      </c>
      <c r="J11" s="34"/>
      <c r="K11" s="34"/>
      <c r="L11" s="34"/>
      <c r="M11" s="118"/>
      <c r="N11" s="120"/>
      <c r="O11" s="120"/>
    </row>
    <row r="12" spans="2:15" ht="15.75">
      <c r="B12" s="250"/>
      <c r="C12" s="104"/>
      <c r="D12" s="110"/>
      <c r="E12" s="110"/>
      <c r="F12" s="111"/>
      <c r="G12" s="112"/>
      <c r="H12" s="106"/>
      <c r="J12" s="34"/>
      <c r="K12" s="34"/>
      <c r="L12" s="34"/>
      <c r="M12" s="118"/>
      <c r="N12" s="120"/>
      <c r="O12" s="120"/>
    </row>
    <row r="13" spans="2:15">
      <c r="B13" s="250"/>
      <c r="C13" s="127"/>
      <c r="D13" s="67"/>
      <c r="E13" s="67"/>
      <c r="F13" s="68"/>
      <c r="G13" s="69"/>
      <c r="H13" s="71"/>
    </row>
    <row r="14" spans="2:15">
      <c r="B14" s="250"/>
      <c r="C14" s="127"/>
      <c r="D14" s="67"/>
      <c r="E14" s="67"/>
      <c r="F14" s="68"/>
      <c r="G14" s="69"/>
      <c r="H14" s="71"/>
    </row>
    <row r="15" spans="2:15">
      <c r="B15" s="250"/>
      <c r="C15" s="127"/>
      <c r="D15" s="67"/>
      <c r="E15" s="67"/>
      <c r="F15" s="68"/>
      <c r="G15" s="62"/>
      <c r="H15" s="71"/>
    </row>
    <row r="16" spans="2:15" ht="15.75" thickBot="1">
      <c r="B16" s="250"/>
      <c r="C16" s="127"/>
      <c r="D16" s="67"/>
      <c r="E16" s="67"/>
      <c r="F16" s="68"/>
      <c r="G16" s="69"/>
      <c r="H16" s="71"/>
    </row>
    <row r="17" spans="2:8" ht="33" customHeight="1" thickBot="1">
      <c r="B17" s="252" t="s">
        <v>123</v>
      </c>
      <c r="C17" s="253"/>
      <c r="D17" s="253"/>
      <c r="E17" s="253"/>
      <c r="F17" s="253"/>
      <c r="G17" s="253"/>
      <c r="H17" s="57">
        <f>SUM(H7:H16)</f>
        <v>235600000</v>
      </c>
    </row>
    <row r="18" spans="2:8" ht="30" customHeight="1">
      <c r="B18" s="255" t="s">
        <v>124</v>
      </c>
      <c r="C18" s="254" t="s">
        <v>125</v>
      </c>
      <c r="D18" s="254"/>
      <c r="E18" s="128" t="s">
        <v>126</v>
      </c>
      <c r="F18" s="60" t="s">
        <v>107</v>
      </c>
      <c r="G18" s="128" t="s">
        <v>110</v>
      </c>
      <c r="H18" s="72" t="s">
        <v>111</v>
      </c>
    </row>
    <row r="19" spans="2:8">
      <c r="B19" s="255"/>
      <c r="C19" s="251" t="s">
        <v>127</v>
      </c>
      <c r="D19" s="251"/>
      <c r="E19" s="61" t="s">
        <v>142</v>
      </c>
      <c r="F19" s="61">
        <v>6</v>
      </c>
      <c r="G19" s="62">
        <v>200000</v>
      </c>
      <c r="H19" s="73">
        <f t="shared" ref="H19:H29" si="1">+G19*F19</f>
        <v>1200000</v>
      </c>
    </row>
    <row r="20" spans="2:8">
      <c r="B20" s="255"/>
      <c r="C20" s="251" t="s">
        <v>129</v>
      </c>
      <c r="D20" s="251"/>
      <c r="E20" s="61" t="s">
        <v>130</v>
      </c>
      <c r="F20" s="61">
        <v>30</v>
      </c>
      <c r="G20" s="62">
        <v>600000</v>
      </c>
      <c r="H20" s="73">
        <f t="shared" si="1"/>
        <v>18000000</v>
      </c>
    </row>
    <row r="21" spans="2:8">
      <c r="B21" s="255"/>
      <c r="C21" s="251" t="s">
        <v>131</v>
      </c>
      <c r="D21" s="251"/>
      <c r="E21" s="61" t="s">
        <v>130</v>
      </c>
      <c r="F21" s="61">
        <v>30</v>
      </c>
      <c r="G21" s="62">
        <v>100000</v>
      </c>
      <c r="H21" s="73">
        <f t="shared" si="1"/>
        <v>3000000</v>
      </c>
    </row>
    <row r="22" spans="2:8">
      <c r="B22" s="255"/>
      <c r="C22" s="251" t="s">
        <v>132</v>
      </c>
      <c r="D22" s="251"/>
      <c r="E22" s="61" t="s">
        <v>130</v>
      </c>
      <c r="F22" s="61">
        <v>30</v>
      </c>
      <c r="G22" s="62">
        <v>180000</v>
      </c>
      <c r="H22" s="73">
        <f t="shared" si="1"/>
        <v>5400000</v>
      </c>
    </row>
    <row r="23" spans="2:8">
      <c r="B23" s="255"/>
      <c r="C23" s="251" t="s">
        <v>133</v>
      </c>
      <c r="D23" s="251"/>
      <c r="E23" s="61" t="s">
        <v>130</v>
      </c>
      <c r="F23" s="61">
        <v>3</v>
      </c>
      <c r="G23" s="62">
        <v>800000</v>
      </c>
      <c r="H23" s="73">
        <f t="shared" si="1"/>
        <v>2400000</v>
      </c>
    </row>
    <row r="24" spans="2:8" ht="38.25" customHeight="1">
      <c r="B24" s="255"/>
      <c r="C24" s="251" t="s">
        <v>143</v>
      </c>
      <c r="D24" s="251"/>
      <c r="E24" s="61" t="s">
        <v>135</v>
      </c>
      <c r="F24" s="61">
        <v>6</v>
      </c>
      <c r="G24" s="62">
        <v>1200000</v>
      </c>
      <c r="H24" s="73">
        <f t="shared" si="1"/>
        <v>7200000</v>
      </c>
    </row>
    <row r="25" spans="2:8" ht="27" customHeight="1">
      <c r="B25" s="255"/>
      <c r="C25" s="259" t="s">
        <v>144</v>
      </c>
      <c r="D25" s="260"/>
      <c r="E25" s="260"/>
      <c r="F25" s="260"/>
      <c r="G25" s="260"/>
      <c r="H25" s="261"/>
    </row>
    <row r="26" spans="2:8" ht="46.5" customHeight="1">
      <c r="B26" s="255"/>
      <c r="C26" s="251" t="s">
        <v>145</v>
      </c>
      <c r="D26" s="251"/>
      <c r="E26" s="129" t="s">
        <v>146</v>
      </c>
      <c r="F26" s="61">
        <v>300</v>
      </c>
      <c r="G26" s="62">
        <v>160000</v>
      </c>
      <c r="H26" s="73">
        <f t="shared" si="1"/>
        <v>48000000</v>
      </c>
    </row>
    <row r="27" spans="2:8" ht="40.5" customHeight="1">
      <c r="B27" s="255"/>
      <c r="C27" s="251" t="s">
        <v>147</v>
      </c>
      <c r="D27" s="251"/>
      <c r="E27" s="129" t="s">
        <v>148</v>
      </c>
      <c r="F27" s="61">
        <v>300</v>
      </c>
      <c r="G27" s="62">
        <v>500000</v>
      </c>
      <c r="H27" s="73">
        <f t="shared" si="1"/>
        <v>150000000</v>
      </c>
    </row>
    <row r="28" spans="2:8" ht="50.25" customHeight="1">
      <c r="B28" s="255"/>
      <c r="C28" s="257" t="s">
        <v>149</v>
      </c>
      <c r="D28" s="258"/>
      <c r="E28" s="133" t="s">
        <v>150</v>
      </c>
      <c r="F28" s="61">
        <v>30</v>
      </c>
      <c r="G28" s="62">
        <v>65000</v>
      </c>
      <c r="H28" s="73">
        <f t="shared" si="1"/>
        <v>1950000</v>
      </c>
    </row>
    <row r="29" spans="2:8" ht="93" customHeight="1">
      <c r="B29" s="255"/>
      <c r="C29" s="257" t="s">
        <v>151</v>
      </c>
      <c r="D29" s="258"/>
      <c r="E29" s="129" t="s">
        <v>152</v>
      </c>
      <c r="F29" s="61">
        <v>900</v>
      </c>
      <c r="G29" s="62">
        <v>12000</v>
      </c>
      <c r="H29" s="73">
        <f t="shared" si="1"/>
        <v>10800000</v>
      </c>
    </row>
    <row r="30" spans="2:8" ht="30" customHeight="1">
      <c r="B30" s="255"/>
      <c r="C30" s="259" t="s">
        <v>153</v>
      </c>
      <c r="D30" s="260"/>
      <c r="E30" s="260"/>
      <c r="F30" s="260"/>
      <c r="G30" s="260"/>
      <c r="H30" s="261"/>
    </row>
    <row r="31" spans="2:8" ht="30" customHeight="1">
      <c r="B31" s="255"/>
      <c r="C31" s="257" t="s">
        <v>154</v>
      </c>
      <c r="D31" s="258"/>
      <c r="E31" s="129" t="s">
        <v>126</v>
      </c>
      <c r="F31" s="61">
        <v>1</v>
      </c>
      <c r="G31" s="62">
        <v>14500000</v>
      </c>
      <c r="H31" s="73">
        <f>+F31*G31</f>
        <v>14500000</v>
      </c>
    </row>
    <row r="32" spans="2:8" ht="30" customHeight="1">
      <c r="B32" s="255"/>
      <c r="C32" s="257" t="s">
        <v>155</v>
      </c>
      <c r="D32" s="258"/>
      <c r="E32" s="129" t="s">
        <v>126</v>
      </c>
      <c r="F32" s="61">
        <v>1</v>
      </c>
      <c r="G32" s="62">
        <v>1200000</v>
      </c>
      <c r="H32" s="73">
        <f t="shared" ref="H32:H37" si="2">+F32*G32</f>
        <v>1200000</v>
      </c>
    </row>
    <row r="33" spans="2:10" ht="30" customHeight="1">
      <c r="B33" s="255"/>
      <c r="C33" s="257" t="s">
        <v>156</v>
      </c>
      <c r="D33" s="258"/>
      <c r="E33" s="129" t="s">
        <v>126</v>
      </c>
      <c r="F33" s="61">
        <v>1</v>
      </c>
      <c r="G33" s="62">
        <v>159999</v>
      </c>
      <c r="H33" s="73">
        <f t="shared" si="2"/>
        <v>159999</v>
      </c>
    </row>
    <row r="34" spans="2:10" ht="30" customHeight="1">
      <c r="B34" s="255"/>
      <c r="C34" s="257" t="s">
        <v>157</v>
      </c>
      <c r="D34" s="258"/>
      <c r="E34" s="129" t="s">
        <v>126</v>
      </c>
      <c r="F34" s="61">
        <v>1</v>
      </c>
      <c r="G34" s="62">
        <v>926900</v>
      </c>
      <c r="H34" s="73">
        <f t="shared" si="2"/>
        <v>926900</v>
      </c>
    </row>
    <row r="35" spans="2:10" ht="30" customHeight="1">
      <c r="B35" s="255"/>
      <c r="C35" s="257" t="s">
        <v>158</v>
      </c>
      <c r="D35" s="258"/>
      <c r="E35" s="129" t="s">
        <v>126</v>
      </c>
      <c r="F35" s="61">
        <v>1</v>
      </c>
      <c r="G35" s="62">
        <v>334000</v>
      </c>
      <c r="H35" s="73">
        <f t="shared" si="2"/>
        <v>334000</v>
      </c>
    </row>
    <row r="36" spans="2:10" ht="30" customHeight="1">
      <c r="B36" s="255"/>
      <c r="C36" s="257" t="s">
        <v>159</v>
      </c>
      <c r="D36" s="258"/>
      <c r="E36" s="129" t="s">
        <v>126</v>
      </c>
      <c r="F36" s="61">
        <v>10</v>
      </c>
      <c r="G36" s="62">
        <v>93000</v>
      </c>
      <c r="H36" s="73">
        <f t="shared" si="2"/>
        <v>930000</v>
      </c>
    </row>
    <row r="37" spans="2:10" ht="41.25" customHeight="1">
      <c r="B37" s="255"/>
      <c r="C37" s="251" t="s">
        <v>160</v>
      </c>
      <c r="D37" s="251"/>
      <c r="E37" s="61" t="s">
        <v>161</v>
      </c>
      <c r="F37" s="61">
        <v>1</v>
      </c>
      <c r="G37" s="62">
        <v>3000000</v>
      </c>
      <c r="H37" s="73">
        <f t="shared" si="2"/>
        <v>3000000</v>
      </c>
    </row>
    <row r="38" spans="2:10" ht="30" customHeight="1">
      <c r="B38" s="255"/>
      <c r="C38" s="259" t="s">
        <v>162</v>
      </c>
      <c r="D38" s="260"/>
      <c r="E38" s="260"/>
      <c r="F38" s="260"/>
      <c r="G38" s="260"/>
      <c r="H38" s="261"/>
    </row>
    <row r="39" spans="2:10" ht="84" customHeight="1">
      <c r="B39" s="255"/>
      <c r="C39" s="257" t="s">
        <v>163</v>
      </c>
      <c r="D39" s="258"/>
      <c r="E39" s="61" t="s">
        <v>164</v>
      </c>
      <c r="F39" s="61">
        <v>1</v>
      </c>
      <c r="G39" s="62">
        <v>840336</v>
      </c>
      <c r="H39" s="73">
        <f>+F39*G39</f>
        <v>840336</v>
      </c>
    </row>
    <row r="40" spans="2:10" ht="17.100000000000001" customHeight="1">
      <c r="B40" s="255"/>
      <c r="C40" s="257" t="s">
        <v>165</v>
      </c>
      <c r="D40" s="258"/>
      <c r="E40" s="61" t="s">
        <v>166</v>
      </c>
      <c r="F40" s="61">
        <v>1</v>
      </c>
      <c r="G40" s="62">
        <v>1500000</v>
      </c>
      <c r="H40" s="73">
        <f t="shared" ref="H40:H47" si="3">+F40*G40</f>
        <v>1500000</v>
      </c>
    </row>
    <row r="41" spans="2:10" ht="17.100000000000001" customHeight="1">
      <c r="B41" s="255"/>
      <c r="C41" s="257" t="s">
        <v>167</v>
      </c>
      <c r="D41" s="258"/>
      <c r="E41" s="61" t="s">
        <v>168</v>
      </c>
      <c r="F41" s="61">
        <v>1</v>
      </c>
      <c r="G41" s="62">
        <v>6392318</v>
      </c>
      <c r="H41" s="73">
        <f t="shared" si="3"/>
        <v>6392318</v>
      </c>
    </row>
    <row r="42" spans="2:10" ht="17.100000000000001" customHeight="1">
      <c r="B42" s="255"/>
      <c r="C42" s="257" t="s">
        <v>169</v>
      </c>
      <c r="D42" s="258"/>
      <c r="E42" s="61" t="s">
        <v>170</v>
      </c>
      <c r="F42" s="61">
        <v>1</v>
      </c>
      <c r="G42" s="62">
        <v>2400000</v>
      </c>
      <c r="H42" s="73">
        <f t="shared" si="3"/>
        <v>2400000</v>
      </c>
    </row>
    <row r="43" spans="2:10" ht="17.100000000000001" customHeight="1">
      <c r="B43" s="255"/>
      <c r="C43" s="257" t="s">
        <v>171</v>
      </c>
      <c r="D43" s="258"/>
      <c r="E43" s="61" t="s">
        <v>168</v>
      </c>
      <c r="F43" s="61">
        <v>1</v>
      </c>
      <c r="G43" s="62">
        <v>1735000</v>
      </c>
      <c r="H43" s="73">
        <f t="shared" si="3"/>
        <v>1735000</v>
      </c>
    </row>
    <row r="44" spans="2:10" ht="39" customHeight="1">
      <c r="B44" s="255"/>
      <c r="C44" s="257" t="s">
        <v>172</v>
      </c>
      <c r="D44" s="258"/>
      <c r="E44" s="61" t="s">
        <v>173</v>
      </c>
      <c r="F44" s="61">
        <v>500</v>
      </c>
      <c r="G44" s="62">
        <v>1815</v>
      </c>
      <c r="H44" s="73">
        <f t="shared" si="3"/>
        <v>907500</v>
      </c>
      <c r="J44" s="134" t="s">
        <v>174</v>
      </c>
    </row>
    <row r="45" spans="2:10" ht="17.100000000000001" customHeight="1">
      <c r="B45" s="255"/>
      <c r="C45" s="251" t="s">
        <v>175</v>
      </c>
      <c r="D45" s="251"/>
      <c r="E45" s="61" t="s">
        <v>176</v>
      </c>
      <c r="F45" s="61">
        <v>1</v>
      </c>
      <c r="G45" s="62">
        <v>600000</v>
      </c>
      <c r="H45" s="73">
        <f t="shared" si="3"/>
        <v>600000</v>
      </c>
    </row>
    <row r="46" spans="2:10" ht="30.75" customHeight="1">
      <c r="B46" s="255"/>
      <c r="C46" s="257" t="s">
        <v>177</v>
      </c>
      <c r="D46" s="258"/>
      <c r="E46" s="61" t="s">
        <v>176</v>
      </c>
      <c r="F46" s="61">
        <v>500</v>
      </c>
      <c r="G46" s="62">
        <v>499</v>
      </c>
      <c r="H46" s="73">
        <f t="shared" si="3"/>
        <v>249500</v>
      </c>
    </row>
    <row r="47" spans="2:10" ht="30.75" customHeight="1">
      <c r="B47" s="255"/>
      <c r="C47" s="257" t="s">
        <v>178</v>
      </c>
      <c r="D47" s="258"/>
      <c r="E47" s="61" t="s">
        <v>179</v>
      </c>
      <c r="F47" s="61">
        <v>2</v>
      </c>
      <c r="G47" s="62">
        <v>5714332</v>
      </c>
      <c r="H47" s="126">
        <f t="shared" si="3"/>
        <v>11428664</v>
      </c>
    </row>
    <row r="48" spans="2:10" s="53" customFormat="1" ht="19.5" customHeight="1">
      <c r="B48" s="230" t="s">
        <v>136</v>
      </c>
      <c r="C48" s="231"/>
      <c r="D48" s="231"/>
      <c r="E48" s="231"/>
      <c r="F48" s="231"/>
      <c r="G48" s="231"/>
      <c r="H48" s="55">
        <f>SUM(H19:H29)</f>
        <v>247950000</v>
      </c>
    </row>
    <row r="49" spans="2:8" s="53" customFormat="1" ht="18" customHeight="1" thickBot="1">
      <c r="B49" s="230" t="s">
        <v>137</v>
      </c>
      <c r="C49" s="231"/>
      <c r="D49" s="231"/>
      <c r="E49" s="231"/>
      <c r="F49" s="231"/>
      <c r="G49" s="231"/>
      <c r="H49" s="55">
        <f>+H48+H17</f>
        <v>483550000</v>
      </c>
    </row>
    <row r="50" spans="2:8" s="53" customFormat="1" ht="18" customHeight="1" thickBot="1">
      <c r="B50" s="236" t="s">
        <v>138</v>
      </c>
      <c r="C50" s="237"/>
      <c r="D50" s="237"/>
      <c r="E50" s="237"/>
      <c r="F50" s="237"/>
      <c r="G50" s="237"/>
      <c r="H50" s="70">
        <f>+H49*0.1</f>
        <v>48355000</v>
      </c>
    </row>
    <row r="51" spans="2:8" s="53" customFormat="1" ht="18" customHeight="1" thickBot="1">
      <c r="B51" s="238" t="s">
        <v>139</v>
      </c>
      <c r="C51" s="239"/>
      <c r="D51" s="239"/>
      <c r="E51" s="239"/>
      <c r="F51" s="239"/>
      <c r="G51" s="239"/>
      <c r="H51" s="56">
        <f>+H50+H49</f>
        <v>531905000</v>
      </c>
    </row>
    <row r="52" spans="2:8" s="53" customFormat="1" ht="18" customHeight="1">
      <c r="B52" s="232" t="s">
        <v>140</v>
      </c>
      <c r="C52" s="233"/>
      <c r="D52" s="233"/>
      <c r="E52" s="233"/>
      <c r="F52" s="233"/>
      <c r="G52" s="233"/>
      <c r="H52" s="59">
        <f>+H51*0.19</f>
        <v>101061950</v>
      </c>
    </row>
    <row r="53" spans="2:8" s="53" customFormat="1" ht="23.25" customHeight="1" thickBot="1">
      <c r="B53" s="234" t="s">
        <v>141</v>
      </c>
      <c r="C53" s="235"/>
      <c r="D53" s="235"/>
      <c r="E53" s="235"/>
      <c r="F53" s="235"/>
      <c r="G53" s="235"/>
      <c r="H53" s="58">
        <f>+H51+H52</f>
        <v>632966950</v>
      </c>
    </row>
    <row r="55" spans="2:8" ht="15.75">
      <c r="B55" s="34"/>
      <c r="C55" s="34"/>
      <c r="D55" s="34"/>
      <c r="E55" s="34"/>
      <c r="F55" s="34"/>
    </row>
    <row r="56" spans="2:8" ht="15.75">
      <c r="B56" s="34"/>
      <c r="C56" s="34"/>
      <c r="D56" s="34"/>
      <c r="E56" s="34"/>
      <c r="F56" s="34"/>
    </row>
    <row r="57" spans="2:8" ht="15.75">
      <c r="B57" s="34"/>
      <c r="C57" s="34"/>
      <c r="D57" s="34"/>
      <c r="E57" s="34"/>
      <c r="F57" s="34"/>
    </row>
    <row r="58" spans="2:8" ht="15.75">
      <c r="B58" s="34"/>
      <c r="C58" s="34"/>
      <c r="D58" s="34"/>
      <c r="E58" s="34"/>
      <c r="F58" s="34"/>
    </row>
    <row r="59" spans="2:8" ht="15.75">
      <c r="B59" s="34"/>
      <c r="C59" s="34"/>
      <c r="D59" s="34"/>
      <c r="E59" s="34"/>
      <c r="F59" s="34"/>
    </row>
    <row r="60" spans="2:8" ht="15.75">
      <c r="B60" s="34"/>
      <c r="C60" s="34"/>
      <c r="D60" s="34"/>
      <c r="E60" s="34"/>
      <c r="F60" s="34"/>
    </row>
    <row r="61" spans="2:8" ht="15.75">
      <c r="B61" s="34"/>
      <c r="C61" s="34"/>
      <c r="D61" s="34"/>
      <c r="E61" s="34"/>
      <c r="F61" s="34"/>
    </row>
    <row r="62" spans="2:8" ht="15.75">
      <c r="B62" s="34"/>
      <c r="C62" s="34"/>
      <c r="D62" s="34"/>
      <c r="E62" s="34"/>
      <c r="F62" s="34"/>
    </row>
    <row r="63" spans="2:8" ht="15.75">
      <c r="B63" s="34"/>
      <c r="C63" s="34"/>
      <c r="D63" s="34"/>
      <c r="E63" s="34"/>
      <c r="F63" s="34"/>
    </row>
    <row r="64" spans="2:8" ht="15.75">
      <c r="B64" s="34"/>
      <c r="C64" s="34"/>
      <c r="D64" s="34"/>
      <c r="E64" s="34"/>
      <c r="F64" s="34"/>
    </row>
    <row r="65" spans="2:6" ht="15.75">
      <c r="B65" s="34"/>
      <c r="C65" s="34"/>
      <c r="D65" s="34"/>
      <c r="E65" s="34"/>
      <c r="F65" s="34"/>
    </row>
    <row r="66" spans="2:6" ht="15.75">
      <c r="B66" s="34"/>
      <c r="C66" s="34"/>
      <c r="D66" s="34"/>
      <c r="E66" s="34"/>
      <c r="F66" s="34"/>
    </row>
    <row r="67" spans="2:6" ht="15.75">
      <c r="B67" s="34"/>
      <c r="C67" s="34"/>
      <c r="D67" s="34"/>
      <c r="E67" s="34"/>
      <c r="F67" s="34"/>
    </row>
    <row r="68" spans="2:6" ht="15.75">
      <c r="B68" s="34"/>
      <c r="C68" s="34"/>
      <c r="D68" s="34"/>
      <c r="E68" s="34"/>
      <c r="F68" s="34"/>
    </row>
    <row r="69" spans="2:6" ht="15.75">
      <c r="B69" s="34"/>
      <c r="C69" s="34"/>
      <c r="D69" s="34"/>
      <c r="E69" s="34"/>
      <c r="F69" s="34"/>
    </row>
    <row r="70" spans="2:6" ht="15.75">
      <c r="B70" s="34"/>
      <c r="C70" s="34"/>
      <c r="D70" s="34"/>
      <c r="E70" s="34"/>
      <c r="F70" s="34"/>
    </row>
    <row r="71" spans="2:6" ht="15.75">
      <c r="B71" s="34"/>
      <c r="C71" s="34"/>
      <c r="D71" s="34"/>
      <c r="E71" s="34"/>
      <c r="F71" s="34"/>
    </row>
    <row r="72" spans="2:6" ht="15.75">
      <c r="B72" s="34"/>
      <c r="C72" s="34"/>
      <c r="D72" s="34"/>
      <c r="E72" s="34"/>
      <c r="F72" s="34"/>
    </row>
    <row r="73" spans="2:6" ht="15.75">
      <c r="B73" s="34"/>
      <c r="C73" s="34"/>
      <c r="D73" s="34"/>
      <c r="E73" s="34"/>
      <c r="F73" s="34"/>
    </row>
    <row r="74" spans="2:6" ht="15.75">
      <c r="B74" s="34"/>
      <c r="C74" s="34"/>
      <c r="D74" s="34"/>
      <c r="E74" s="34"/>
      <c r="F74" s="34"/>
    </row>
    <row r="75" spans="2:6" ht="15.75">
      <c r="B75" s="34"/>
      <c r="C75" s="34"/>
      <c r="D75" s="34"/>
      <c r="E75" s="34"/>
      <c r="F75" s="34"/>
    </row>
    <row r="76" spans="2:6" ht="15.75">
      <c r="B76" s="34"/>
      <c r="C76" s="34"/>
      <c r="D76" s="34"/>
      <c r="E76" s="34"/>
      <c r="F76" s="34"/>
    </row>
    <row r="77" spans="2:6" ht="15.75">
      <c r="B77" s="34"/>
      <c r="C77" s="34"/>
      <c r="D77" s="34"/>
      <c r="E77" s="34"/>
      <c r="F77" s="34"/>
    </row>
    <row r="78" spans="2:6" ht="15.75">
      <c r="B78" s="34"/>
      <c r="C78" s="34"/>
      <c r="D78" s="34"/>
      <c r="E78" s="34"/>
      <c r="F78" s="34"/>
    </row>
    <row r="79" spans="2:6" ht="15.75">
      <c r="B79" s="34"/>
      <c r="C79" s="34"/>
      <c r="D79" s="34"/>
      <c r="E79" s="34"/>
      <c r="F79" s="34"/>
    </row>
    <row r="80" spans="2:6" ht="15.75">
      <c r="B80" s="34"/>
      <c r="C80" s="34"/>
      <c r="D80" s="34"/>
      <c r="E80" s="34"/>
      <c r="F80" s="34"/>
    </row>
    <row r="81" spans="2:6" ht="15.75">
      <c r="B81" s="34"/>
      <c r="C81" s="34"/>
      <c r="D81" s="34"/>
      <c r="E81" s="34"/>
      <c r="F81" s="34"/>
    </row>
    <row r="82" spans="2:6" ht="15.75">
      <c r="B82" s="34"/>
      <c r="C82" s="34"/>
      <c r="D82" s="34"/>
      <c r="E82" s="34"/>
      <c r="F82" s="34"/>
    </row>
    <row r="83" spans="2:6" ht="15.75">
      <c r="B83" s="34"/>
      <c r="C83" s="34"/>
      <c r="D83" s="34"/>
      <c r="E83" s="34"/>
      <c r="F83" s="34"/>
    </row>
    <row r="84" spans="2:6" ht="15.75">
      <c r="B84" s="34"/>
      <c r="C84" s="34"/>
      <c r="D84" s="34"/>
      <c r="E84" s="34"/>
      <c r="F84" s="34"/>
    </row>
    <row r="85" spans="2:6" ht="15.75">
      <c r="B85" s="34"/>
      <c r="C85" s="34"/>
      <c r="D85" s="34"/>
      <c r="E85" s="34"/>
      <c r="F85" s="34"/>
    </row>
    <row r="86" spans="2:6" ht="15.75">
      <c r="B86" s="34"/>
      <c r="C86" s="34"/>
      <c r="D86" s="34"/>
      <c r="E86" s="34"/>
      <c r="F86" s="34"/>
    </row>
    <row r="87" spans="2:6" ht="15.75">
      <c r="B87" s="34"/>
      <c r="C87" s="34"/>
      <c r="D87" s="34"/>
      <c r="E87" s="34"/>
      <c r="F87" s="34"/>
    </row>
    <row r="88" spans="2:6" ht="15.75">
      <c r="B88" s="34"/>
      <c r="C88" s="34"/>
      <c r="D88" s="34"/>
      <c r="E88" s="34"/>
      <c r="F88" s="34"/>
    </row>
    <row r="89" spans="2:6" ht="15.75">
      <c r="B89" s="34"/>
      <c r="C89" s="34"/>
      <c r="D89" s="34"/>
      <c r="E89" s="34"/>
      <c r="F89" s="34"/>
    </row>
    <row r="90" spans="2:6" ht="15.75">
      <c r="B90" s="34"/>
      <c r="C90" s="34"/>
      <c r="D90" s="34"/>
      <c r="E90" s="34"/>
      <c r="F90" s="34"/>
    </row>
    <row r="91" spans="2:6" ht="15.75">
      <c r="B91" s="34"/>
      <c r="C91" s="34"/>
      <c r="D91" s="34"/>
      <c r="E91" s="34"/>
      <c r="F91" s="34"/>
    </row>
    <row r="92" spans="2:6" ht="15.75">
      <c r="B92" s="34"/>
      <c r="C92" s="34"/>
      <c r="D92" s="34"/>
      <c r="E92" s="34"/>
      <c r="F92" s="34"/>
    </row>
    <row r="93" spans="2:6" ht="15.75">
      <c r="B93" s="34"/>
      <c r="C93" s="34"/>
      <c r="D93" s="34"/>
      <c r="E93" s="34"/>
      <c r="F93" s="34"/>
    </row>
    <row r="94" spans="2:6" ht="15.75">
      <c r="B94" s="34"/>
      <c r="C94" s="34"/>
      <c r="D94" s="34"/>
      <c r="E94" s="34"/>
      <c r="F94" s="34"/>
    </row>
    <row r="95" spans="2:6" ht="15.75">
      <c r="B95" s="34"/>
      <c r="C95" s="34"/>
      <c r="D95" s="34"/>
      <c r="E95" s="34"/>
      <c r="F95" s="34"/>
    </row>
    <row r="96" spans="2:6" ht="15.75">
      <c r="B96" s="34"/>
      <c r="C96" s="34"/>
      <c r="D96" s="34"/>
      <c r="E96" s="34"/>
      <c r="F96" s="34"/>
    </row>
    <row r="97" spans="2:6" ht="15.75">
      <c r="B97" s="34"/>
      <c r="C97" s="34"/>
      <c r="D97" s="34"/>
      <c r="E97" s="34"/>
      <c r="F97" s="34"/>
    </row>
    <row r="98" spans="2:6" ht="15.75">
      <c r="B98" s="34"/>
      <c r="C98" s="34"/>
      <c r="D98" s="34"/>
      <c r="E98" s="34"/>
      <c r="F98" s="34"/>
    </row>
    <row r="99" spans="2:6" ht="15.75">
      <c r="B99" s="34"/>
      <c r="C99" s="34"/>
      <c r="D99" s="34"/>
      <c r="E99" s="34"/>
      <c r="F99" s="34"/>
    </row>
    <row r="100" spans="2:6" ht="15.75">
      <c r="B100" s="34"/>
      <c r="C100" s="34"/>
      <c r="D100" s="34"/>
      <c r="E100" s="34"/>
      <c r="F100" s="34"/>
    </row>
  </sheetData>
  <mergeCells count="40">
    <mergeCell ref="B1:H5"/>
    <mergeCell ref="B6:B16"/>
    <mergeCell ref="B17:G17"/>
    <mergeCell ref="B18:B47"/>
    <mergeCell ref="C18:D18"/>
    <mergeCell ref="C19:D19"/>
    <mergeCell ref="C20:D20"/>
    <mergeCell ref="C21:D21"/>
    <mergeCell ref="C22:D22"/>
    <mergeCell ref="C23:D23"/>
    <mergeCell ref="C24:D24"/>
    <mergeCell ref="C26:D26"/>
    <mergeCell ref="C27:D27"/>
    <mergeCell ref="C25:H25"/>
    <mergeCell ref="C31:D31"/>
    <mergeCell ref="C34:D34"/>
    <mergeCell ref="B52:G52"/>
    <mergeCell ref="B53:G53"/>
    <mergeCell ref="C45:D45"/>
    <mergeCell ref="B48:G48"/>
    <mergeCell ref="B49:G49"/>
    <mergeCell ref="B50:G50"/>
    <mergeCell ref="B51:G51"/>
    <mergeCell ref="C47:D47"/>
    <mergeCell ref="C46:D46"/>
    <mergeCell ref="C28:D28"/>
    <mergeCell ref="C29:D29"/>
    <mergeCell ref="C35:D35"/>
    <mergeCell ref="C36:D36"/>
    <mergeCell ref="C38:H38"/>
    <mergeCell ref="C39:D39"/>
    <mergeCell ref="C44:D44"/>
    <mergeCell ref="C37:D37"/>
    <mergeCell ref="C30:H30"/>
    <mergeCell ref="C43:D43"/>
    <mergeCell ref="C40:D40"/>
    <mergeCell ref="C41:D41"/>
    <mergeCell ref="C42:D42"/>
    <mergeCell ref="C32:D32"/>
    <mergeCell ref="C33:D3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02F6CA6-C805-46D4-9478-E14630998417}">
          <x14:formula1>
            <xm:f>Responsables!$B$3:$B$10</xm:f>
          </x14:formula1>
          <xm:sqref>C10:C16</xm:sqref>
        </x14:dataValidation>
        <x14:dataValidation type="list" allowBlank="1" showInputMessage="1" showErrorMessage="1" xr:uid="{4FFCD9AA-97C7-4683-96A7-F27660A1813F}">
          <x14:formula1>
            <xm:f>Responsables!$B$3:$B$9</xm:f>
          </x14:formula1>
          <xm:sqref>C8:C9</xm:sqref>
        </x14:dataValidation>
        <x14:dataValidation type="list" allowBlank="1" showInputMessage="1" showErrorMessage="1" xr:uid="{E81461BD-879D-4B8E-A3DA-BFC32240A625}">
          <x14:formula1>
            <xm:f>Responsables!$B$3:$B$8</xm:f>
          </x14:formula1>
          <xm:sqref>C7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B1:I13"/>
  <sheetViews>
    <sheetView tabSelected="1" zoomScaleNormal="100" workbookViewId="0">
      <selection activeCell="H6" sqref="H6"/>
    </sheetView>
  </sheetViews>
  <sheetFormatPr defaultColWidth="11.42578125" defaultRowHeight="15"/>
  <cols>
    <col min="1" max="1" width="11.42578125" style="3"/>
    <col min="2" max="2" width="50.85546875" style="3" customWidth="1"/>
    <col min="3" max="5" width="11.42578125" style="3"/>
    <col min="6" max="6" width="21.140625" style="3" customWidth="1"/>
    <col min="7" max="7" width="26.140625" style="3" customWidth="1"/>
    <col min="8" max="8" width="11.42578125" style="3"/>
    <col min="9" max="9" width="15" style="3" bestFit="1" customWidth="1"/>
    <col min="10" max="16384" width="11.42578125" style="3"/>
  </cols>
  <sheetData>
    <row r="1" spans="2:9" ht="79.5" customHeight="1">
      <c r="B1" s="262" t="s">
        <v>180</v>
      </c>
      <c r="C1" s="263"/>
      <c r="D1" s="263"/>
      <c r="E1" s="263"/>
      <c r="F1" s="263"/>
      <c r="G1" s="264"/>
    </row>
    <row r="2" spans="2:9" ht="27" customHeight="1">
      <c r="B2" s="86" t="s">
        <v>181</v>
      </c>
      <c r="C2" s="87" t="s">
        <v>126</v>
      </c>
      <c r="D2" s="87" t="s">
        <v>182</v>
      </c>
      <c r="E2" s="87" t="s">
        <v>183</v>
      </c>
      <c r="F2" s="87" t="s">
        <v>110</v>
      </c>
      <c r="G2" s="88" t="s">
        <v>184</v>
      </c>
    </row>
    <row r="3" spans="2:9" ht="15.75">
      <c r="B3" s="35" t="s">
        <v>185</v>
      </c>
      <c r="C3" s="76" t="s">
        <v>128</v>
      </c>
      <c r="D3" s="121">
        <v>0.25</v>
      </c>
      <c r="E3" s="76">
        <v>4</v>
      </c>
      <c r="F3" s="109">
        <v>10000000</v>
      </c>
      <c r="G3" s="78">
        <f>+F3*E3</f>
        <v>40000000</v>
      </c>
    </row>
    <row r="4" spans="2:9" ht="15.75">
      <c r="B4" s="40" t="s">
        <v>186</v>
      </c>
      <c r="C4" s="76" t="s">
        <v>128</v>
      </c>
      <c r="D4" s="121">
        <v>0.3</v>
      </c>
      <c r="E4" s="76">
        <v>4</v>
      </c>
      <c r="F4" s="112">
        <v>4500000</v>
      </c>
      <c r="G4" s="78">
        <f t="shared" ref="G4:G6" si="0">+F4*E4</f>
        <v>18000000</v>
      </c>
    </row>
    <row r="5" spans="2:9" ht="15.75">
      <c r="B5" s="40" t="s">
        <v>116</v>
      </c>
      <c r="C5" s="123" t="s">
        <v>128</v>
      </c>
      <c r="D5" s="122">
        <v>1</v>
      </c>
      <c r="E5" s="123">
        <v>4</v>
      </c>
      <c r="F5" s="124">
        <v>4500000</v>
      </c>
      <c r="G5" s="78">
        <f t="shared" si="0"/>
        <v>18000000</v>
      </c>
    </row>
    <row r="6" spans="2:9" ht="15.75">
      <c r="B6" s="104" t="s">
        <v>117</v>
      </c>
      <c r="C6" s="76" t="s">
        <v>128</v>
      </c>
      <c r="D6" s="121">
        <v>0.5</v>
      </c>
      <c r="E6" s="76">
        <v>4</v>
      </c>
      <c r="F6" s="112">
        <v>10000000</v>
      </c>
      <c r="G6" s="78">
        <f t="shared" si="0"/>
        <v>40000000</v>
      </c>
    </row>
    <row r="7" spans="2:9" ht="15.75">
      <c r="B7" s="40"/>
      <c r="C7" s="76"/>
      <c r="D7" s="76"/>
      <c r="E7" s="76"/>
      <c r="F7" s="112"/>
      <c r="G7" s="78"/>
    </row>
    <row r="8" spans="2:9">
      <c r="B8" s="75"/>
      <c r="C8" s="76"/>
      <c r="D8" s="76"/>
      <c r="E8" s="76"/>
      <c r="F8" s="125"/>
      <c r="G8" s="78"/>
    </row>
    <row r="9" spans="2:9">
      <c r="B9" s="75"/>
      <c r="C9" s="76"/>
      <c r="D9" s="76"/>
      <c r="E9" s="76"/>
      <c r="F9" s="77"/>
      <c r="G9" s="78">
        <f>SUM(G3:G8)</f>
        <v>116000000</v>
      </c>
    </row>
    <row r="10" spans="2:9">
      <c r="B10" s="75"/>
      <c r="C10" s="76"/>
      <c r="D10" s="76"/>
      <c r="E10" s="76"/>
      <c r="F10" s="79"/>
      <c r="G10" s="80"/>
      <c r="I10" s="113"/>
    </row>
    <row r="11" spans="2:9">
      <c r="B11" s="81" t="s">
        <v>187</v>
      </c>
      <c r="C11" s="76" t="s">
        <v>130</v>
      </c>
      <c r="D11" s="76"/>
      <c r="E11" s="76">
        <v>16</v>
      </c>
      <c r="F11" s="79">
        <v>1000000</v>
      </c>
      <c r="G11" s="78">
        <v>16000000</v>
      </c>
    </row>
    <row r="12" spans="2:9" ht="15.75" thickBot="1">
      <c r="B12" s="82"/>
      <c r="C12" s="83"/>
      <c r="D12" s="83"/>
      <c r="E12" s="83"/>
      <c r="F12" s="84"/>
      <c r="G12" s="85">
        <v>43970000</v>
      </c>
    </row>
    <row r="13" spans="2:9">
      <c r="G13" s="114"/>
    </row>
  </sheetData>
  <mergeCells count="1">
    <mergeCell ref="B1:G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574B050-4896-46E5-ABF6-145531A55D4B}">
          <x14:formula1>
            <xm:f>Responsables!$B$3:$B$9</xm:f>
          </x14:formula1>
          <xm:sqref>B5</xm:sqref>
        </x14:dataValidation>
        <x14:dataValidation type="list" allowBlank="1" showInputMessage="1" showErrorMessage="1" xr:uid="{CBE41989-7FC2-47B2-AD0E-E01CD3039F8B}">
          <x14:formula1>
            <xm:f>Responsables!$B$3:$B$10</xm:f>
          </x14:formula1>
          <xm:sqref>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Laura Dueñas</cp:lastModifiedBy>
  <cp:revision/>
  <dcterms:created xsi:type="dcterms:W3CDTF">2022-01-28T00:53:03Z</dcterms:created>
  <dcterms:modified xsi:type="dcterms:W3CDTF">2025-12-01T13:03:36Z</dcterms:modified>
  <cp:category/>
  <cp:contentStatus/>
</cp:coreProperties>
</file>