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erica.melo.TNC\Box\STAFF_TNC_2020\Ecopetrol\Plataforma_SBN\Desarrollo_informático\Insumos_Plataforma\Cajas_herramientas\10. CH Creación CA\2. Herramientas\Etapa 3-Planificación\P6- Plan de acción, hitos y presupuestos\"/>
    </mc:Choice>
  </mc:AlternateContent>
  <xr:revisionPtr revIDLastSave="0" documentId="13_ncr:1_{6D07D5BC-3373-4D9E-8ACF-6A2FD0BED191}" xr6:coauthVersionLast="47" xr6:coauthVersionMax="47" xr10:uidLastSave="{00000000-0000-0000-0000-000000000000}"/>
  <bookViews>
    <workbookView xWindow="38303" yWindow="-98" windowWidth="28995" windowHeight="17596" xr2:uid="{00000000-000D-0000-FFFF-FFFF00000000}"/>
  </bookViews>
  <sheets>
    <sheet name="Portada" sheetId="5" r:id="rId1"/>
    <sheet name="Léame" sheetId="7" r:id="rId2"/>
    <sheet name="Plan de acción" sheetId="1" r:id="rId3"/>
    <sheet name="Temporalidad" sheetId="10" r:id="rId4"/>
    <sheet name="Responsables" sheetId="6" r:id="rId5"/>
    <sheet name="$Preoperativa" sheetId="4" r:id="rId6"/>
    <sheet name="$Operativo" sheetId="3" r:id="rId7"/>
    <sheet name="$Mantenimiento" sheetId="9" r:id="rId8"/>
    <sheet name="$S&amp;E" sheetId="12" r:id="rId9"/>
    <sheet name="Plan de compra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2" l="1"/>
  <c r="F6" i="12"/>
  <c r="F3" i="12"/>
  <c r="F4" i="12"/>
  <c r="F5" i="12"/>
  <c r="F7" i="12"/>
  <c r="F7" i="3"/>
  <c r="F6" i="3"/>
  <c r="H26" i="4"/>
  <c r="F50" i="3"/>
  <c r="F49" i="3"/>
  <c r="F46" i="3"/>
  <c r="F45" i="3"/>
  <c r="F44" i="3"/>
  <c r="F43" i="3"/>
  <c r="F32" i="3"/>
  <c r="F33" i="3"/>
  <c r="F34" i="3"/>
  <c r="F35" i="3"/>
  <c r="F36" i="3"/>
  <c r="F37" i="3"/>
  <c r="F38" i="3"/>
  <c r="F39" i="3"/>
  <c r="F40" i="3"/>
  <c r="F31" i="3"/>
  <c r="F28" i="3"/>
  <c r="F29" i="3" s="1"/>
  <c r="F25" i="3"/>
  <c r="F24" i="3"/>
  <c r="F21" i="3"/>
  <c r="F22" i="3" s="1"/>
  <c r="F16" i="3"/>
  <c r="F17" i="3"/>
  <c r="F18" i="3"/>
  <c r="F15" i="3"/>
  <c r="F11" i="3"/>
  <c r="F12" i="3"/>
  <c r="F10" i="3"/>
  <c r="F6" i="9"/>
  <c r="G7" i="4"/>
  <c r="G13" i="4"/>
  <c r="G12" i="4"/>
  <c r="G11" i="4"/>
  <c r="G10" i="4"/>
  <c r="G9" i="4"/>
  <c r="G8" i="4"/>
  <c r="G5" i="6"/>
  <c r="G6" i="6"/>
  <c r="G7" i="6"/>
  <c r="G8" i="6"/>
  <c r="G9" i="6"/>
  <c r="G10" i="6"/>
  <c r="F8" i="3" l="1"/>
  <c r="F9" i="12"/>
  <c r="F11" i="12" s="1"/>
  <c r="F13" i="3"/>
  <c r="F19" i="3"/>
  <c r="F26" i="3"/>
  <c r="F41" i="3"/>
  <c r="F47" i="3"/>
  <c r="F51" i="3"/>
  <c r="F52" i="3" l="1"/>
  <c r="F20" i="9"/>
  <c r="F14" i="9"/>
  <c r="F13" i="9"/>
  <c r="F17" i="9" s="1"/>
  <c r="F10" i="9"/>
  <c r="F9" i="9"/>
  <c r="F8" i="9"/>
  <c r="F7" i="9"/>
  <c r="E42" i="6"/>
  <c r="D42" i="6"/>
  <c r="D35" i="6"/>
  <c r="D34" i="6"/>
  <c r="D33" i="6"/>
  <c r="D32" i="6"/>
  <c r="D31" i="6"/>
  <c r="D30" i="6"/>
  <c r="D29" i="6"/>
  <c r="C29" i="6"/>
  <c r="D28" i="6"/>
  <c r="D27" i="6"/>
  <c r="D26" i="6"/>
  <c r="D25" i="6"/>
  <c r="D24" i="6"/>
  <c r="E21" i="6"/>
  <c r="D36" i="6" s="1"/>
  <c r="C36" i="6" s="1"/>
  <c r="F11" i="9" l="1"/>
  <c r="F22" i="9" s="1"/>
  <c r="F42" i="6"/>
  <c r="C38" i="6"/>
  <c r="D38" i="6"/>
  <c r="F18" i="9" l="1"/>
  <c r="F21" i="9" s="1"/>
  <c r="F23" i="9" s="1"/>
  <c r="F24" i="9" s="1"/>
  <c r="F25" i="9" s="1"/>
  <c r="G4" i="6" l="1"/>
  <c r="G3" i="6"/>
  <c r="H8" i="4"/>
  <c r="H9" i="4"/>
  <c r="H10" i="4"/>
  <c r="H11" i="4"/>
  <c r="H12" i="4"/>
  <c r="H13" i="4"/>
  <c r="H7" i="4"/>
  <c r="H25" i="4"/>
  <c r="H24" i="4" l="1"/>
  <c r="H23" i="4"/>
  <c r="H22" i="4"/>
  <c r="H21" i="4"/>
  <c r="H20" i="4"/>
  <c r="H19" i="4"/>
  <c r="H17" i="4"/>
  <c r="H30" i="4" l="1"/>
  <c r="H31" i="4" s="1"/>
  <c r="H32" i="4" l="1"/>
  <c r="H33" i="4" s="1"/>
  <c r="H34" i="4" l="1"/>
  <c r="H35" i="4" s="1"/>
</calcChain>
</file>

<file path=xl/sharedStrings.xml><?xml version="1.0" encoding="utf-8"?>
<sst xmlns="http://schemas.openxmlformats.org/spreadsheetml/2006/main" count="374" uniqueCount="286">
  <si>
    <t xml:space="preserve">En la fase preoperativa se organizan y proyectan actividades de factibilidad, consulta, caracterización y análisis, entre otras, que contribuyen con el la identificación de la problemática y el conocimiento del sitio donde se implementarán las estrategias y técnicas específicas de la SbN. Cabe aclarar que las costos son de referencia y deberan ser actualizados cada vez que se haga una planeación presupuestal del proyecto. </t>
  </si>
  <si>
    <t>Ver Plan de acción</t>
  </si>
  <si>
    <t xml:space="preserve">HITOS </t>
  </si>
  <si>
    <t>Momento específico que se usa para medir el progreso de un proyecto hasta su objetivo final. Pueden estar formulados a través de indicadores, preguntas orientadoras, listas de chequeo o fechas de inicio, finalización o presentación de resultados</t>
  </si>
  <si>
    <t>RESPONSABLES</t>
  </si>
  <si>
    <r>
      <t>Los responsables de un proyecto para SbN Creación de cuerpos de agua artificiales</t>
    </r>
    <r>
      <rPr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>es el e</t>
    </r>
    <r>
      <rPr>
        <sz val="12"/>
        <color theme="1"/>
        <rFont val="Arial"/>
        <family val="2"/>
      </rPr>
      <t>quipo de trabajo o personal vinculado al proyecto. Para efectos presupuestales debe incluirse variables como:
Tipo de personal: personas requeridas para la ejecución del proyecto ya sean calificadas, semicalificadas y no calificadas.
Cantidad: número de personas requeridas por tipo de personal, para el cumplimiento de los objetivos
Tiempo: cantidad de tiempo en el que debe estar involucrado el equipo de trabajo (meses, semanas, días)
Dedicación: porcentaje de tiempo al que debe estar vinculado el personal  al proyecto
Nota: En el encabezado de las columnas se presentan notas aclaratorias para el diligenciado del formato</t>
    </r>
  </si>
  <si>
    <t>Ver responsables</t>
  </si>
  <si>
    <t>FECHA DE ENTREGA Y TEMPORALIDAD</t>
  </si>
  <si>
    <t>Dentro del plan de acción se incluyen la columna de fechas, haciendo referencia a cronogramas proyectados para el cumplimiento de la actividad, que a su vez están asociadas a un lapso de tiempo, de corto, mediano y largo plazo (columna de temporalidad).</t>
  </si>
  <si>
    <t>Ver temporalidad</t>
  </si>
  <si>
    <t xml:space="preserve">PRESUPUESTO </t>
  </si>
  <si>
    <r>
      <t xml:space="preserve">El presupuesto hace referencia a los costos proyectados para el desarrollo del proyecto, incluye:
</t>
    </r>
    <r>
      <rPr>
        <b/>
        <sz val="12"/>
        <color theme="1"/>
        <rFont val="Arial"/>
        <family val="2"/>
      </rPr>
      <t xml:space="preserve">Costos de Personal: </t>
    </r>
    <r>
      <rPr>
        <sz val="12"/>
        <color theme="1"/>
        <rFont val="Arial"/>
        <family val="2"/>
      </rPr>
      <t xml:space="preserve">incluye salarios y prestaciones sociales, en este ítem se debe diferenciar el tipo de contratación: contrato laboral o prestación de servicios
</t>
    </r>
    <r>
      <rPr>
        <b/>
        <sz val="12"/>
        <color theme="1"/>
        <rFont val="Arial"/>
        <family val="2"/>
      </rPr>
      <t xml:space="preserve">Costos directos: </t>
    </r>
    <r>
      <rPr>
        <sz val="12"/>
        <color theme="1"/>
        <rFont val="Arial"/>
        <family val="2"/>
      </rPr>
      <t xml:space="preserve">se asocian a recursos financieros que se preveen usar en la ejecución de las actividades del proyecto. Deben incluir gastos de viaje, transporte, materiales, equipos, insumos, dotación.
Costos imprevistos: se asocian a contingencias del proyecto y pueden incluirse dentro A.I.U como un porcentaje
</t>
    </r>
    <r>
      <rPr>
        <b/>
        <sz val="12"/>
        <color theme="1"/>
        <rFont val="Arial"/>
        <family val="2"/>
      </rPr>
      <t xml:space="preserve">A.I.U: </t>
    </r>
    <r>
      <rPr>
        <sz val="12"/>
        <color theme="1"/>
        <rFont val="Arial"/>
        <family val="2"/>
      </rPr>
      <t xml:space="preserve">corresponde con los costos proyectados, para la administración, imprevistos y utilidades
Impuestos: gravámenes proyectados dentro de la ejecución del proyecto.
</t>
    </r>
  </si>
  <si>
    <t>Se presenta un formato a manera de ejemplo para la construcción de un presupuesto pre-operativo</t>
  </si>
  <si>
    <t>Ver presupuestos preoperativo</t>
  </si>
  <si>
    <t>Se presentan ejemplos de presupuestos para la implementación de algunas estrategias y técnicas de la SbN</t>
  </si>
  <si>
    <t>Ver presupuestos operativo</t>
  </si>
  <si>
    <t>Se presenta un formato a manera de ejemplo para la construcción de un presupuesto de mantenimiento, contempla en general, mano de obra e insumos, además, en este ítem es indispensable establecer desde la fase pre operativa la frecuencia anual y a lo largo del desarrollo del proyecto</t>
  </si>
  <si>
    <t>Ver presupuesto de mantenimiento</t>
  </si>
  <si>
    <t>Se presenta un formato a manera de ejemplo para la construcción de un presupuesto de seguimiento y evaluación: en este presupuesto se debe considerar equipo técnico y el tiempo y recursos necesarios para el procediendo de la información</t>
  </si>
  <si>
    <t>Ver presupuesto de S&amp;E</t>
  </si>
  <si>
    <t>PLAN DE COMPRAS</t>
  </si>
  <si>
    <t>El plan de compras es una herramienta que permite definir las necesidades de insumos (Bienes, servicios y obras) para un período de actividades; además, se constituye un elemento que está integrado al presupuesto, al sistema contable – financiero, y al plan de acción del proyecto. Tenga presente, contactar y comparar proveedores y conseguir un trato igualitario con ellos.</t>
  </si>
  <si>
    <t>Ver Plan de compras</t>
  </si>
  <si>
    <t>Regresar instructivo</t>
  </si>
  <si>
    <t>Fase</t>
  </si>
  <si>
    <t>Etapa</t>
  </si>
  <si>
    <t>Actividades</t>
  </si>
  <si>
    <t>Hitos</t>
  </si>
  <si>
    <t>Fecha de entrega</t>
  </si>
  <si>
    <t>Temporalidad</t>
  </si>
  <si>
    <t>Responsables</t>
  </si>
  <si>
    <t>Presupuesto</t>
  </si>
  <si>
    <t>Pre-operativas</t>
  </si>
  <si>
    <t>Preparación</t>
  </si>
  <si>
    <t>Caracterización y análisis del territorio</t>
  </si>
  <si>
    <t>Fecha de inicio del proyecto</t>
  </si>
  <si>
    <t>Área construida con la SbN/ Volumen almacenado de agua</t>
  </si>
  <si>
    <t>Responsables!A1</t>
  </si>
  <si>
    <t>$Preoperativa'!A1</t>
  </si>
  <si>
    <t>Descripción de conflictos, tensiones y desafíos</t>
  </si>
  <si>
    <t xml:space="preserve">Caracterización de eventos de inundación y los eventos extremos de lluvias  </t>
  </si>
  <si>
    <t>Revisión de la normativa legal</t>
  </si>
  <si>
    <t>Identificación y Descripción de actores</t>
  </si>
  <si>
    <t>Identificación de fuentes y esquemas de financiación</t>
  </si>
  <si>
    <t>Formulación</t>
  </si>
  <si>
    <t>Delimitar el área</t>
  </si>
  <si>
    <t>Área evaluada/áreas planteadas en la meta</t>
  </si>
  <si>
    <t>Definir mecanismos de participación comunitaria</t>
  </si>
  <si>
    <t>Definir Objetivos y metas</t>
  </si>
  <si>
    <t>Valorar beneficios y beneficios</t>
  </si>
  <si>
    <t>Identificar alternativas</t>
  </si>
  <si>
    <t>Planificación</t>
  </si>
  <si>
    <t>Analizar riesgos</t>
  </si>
  <si>
    <t>Costos Planificados/Costos del proyecto</t>
  </si>
  <si>
    <t>Seleccionar equipo técnico</t>
  </si>
  <si>
    <t>Construcción de diseños y/o planos</t>
  </si>
  <si>
    <t>Definir protocolo de monitoreo</t>
  </si>
  <si>
    <t>Definición de variables o indicadores</t>
  </si>
  <si>
    <t>Proyectar actividades, definir, costos, responsables y plan de costos</t>
  </si>
  <si>
    <t>Comprobaciones presupuestarias: ¿el dinero es suficiente?</t>
  </si>
  <si>
    <t>Operativas</t>
  </si>
  <si>
    <t>Implementación</t>
  </si>
  <si>
    <t>Firmar acuerdos</t>
  </si>
  <si>
    <t>Mediano plazo</t>
  </si>
  <si>
    <t>$Operativo'!A1</t>
  </si>
  <si>
    <t>Ejecutar de las labores y actividades programadas en las fases pre-operativas, operativas y de mantenimiento</t>
  </si>
  <si>
    <t>Realizar actividades de monitoreo</t>
  </si>
  <si>
    <t xml:space="preserve">Ejecutar actividades de   inspección, control y manejo de los arreglos, estrategias o intervenciones que integran la SbN.  </t>
  </si>
  <si>
    <t>Revisión o aportación externa</t>
  </si>
  <si>
    <t>Mantenimiento y monitoreo</t>
  </si>
  <si>
    <t>Largo Plazo</t>
  </si>
  <si>
    <t>$Mantenimiento'!A1</t>
  </si>
  <si>
    <t xml:space="preserve">Evaluación </t>
  </si>
  <si>
    <t>Seguimiento y aprendizajes</t>
  </si>
  <si>
    <t>Analizar los avances en el cumplimiento de los objetivos y metas establecidas</t>
  </si>
  <si>
    <t>Análisis del cumplimiento de objetivos</t>
  </si>
  <si>
    <t>$S&amp;E'!A1</t>
  </si>
  <si>
    <t>Identificar ajustes</t>
  </si>
  <si>
    <t>Fecha de finalización del proyecto</t>
  </si>
  <si>
    <t>Regresar a instructivo</t>
  </si>
  <si>
    <t>Plazo</t>
  </si>
  <si>
    <t>Años</t>
  </si>
  <si>
    <t>Corto</t>
  </si>
  <si>
    <t>0-1</t>
  </si>
  <si>
    <t>Mediano</t>
  </si>
  <si>
    <t xml:space="preserve"> 3 - 10</t>
  </si>
  <si>
    <t xml:space="preserve">Fuente: </t>
  </si>
  <si>
    <t>Aguilar-Garavito, Mauricio et al, 2015</t>
  </si>
  <si>
    <t>*</t>
  </si>
  <si>
    <t>Tipo de personal</t>
  </si>
  <si>
    <t>Cantidad</t>
  </si>
  <si>
    <t>Tiempo  (meses)</t>
  </si>
  <si>
    <t>Dedicación (%)</t>
  </si>
  <si>
    <t>Vr. Unitario</t>
  </si>
  <si>
    <t>Vr. Parcial</t>
  </si>
  <si>
    <t>Director</t>
  </si>
  <si>
    <t>Coordinador</t>
  </si>
  <si>
    <t>Administrador</t>
  </si>
  <si>
    <t>Profesional</t>
  </si>
  <si>
    <t>Técnico</t>
  </si>
  <si>
    <t>Auxiliar</t>
  </si>
  <si>
    <t>Analista SST</t>
  </si>
  <si>
    <t>Mano de obra no calificada</t>
  </si>
  <si>
    <t>Guantes</t>
  </si>
  <si>
    <t>Botas</t>
  </si>
  <si>
    <t>Gafas</t>
  </si>
  <si>
    <t>Chalecos Visibilidad</t>
  </si>
  <si>
    <t>Cascos con barbuquejo</t>
  </si>
  <si>
    <t>TOTAL</t>
  </si>
  <si>
    <t>TOTAL PRESTACIONES SOCIALES</t>
  </si>
  <si>
    <t>UN</t>
  </si>
  <si>
    <t>VR DIA</t>
  </si>
  <si>
    <t>FACTOR</t>
  </si>
  <si>
    <t>VR DIA INTEGRAL</t>
  </si>
  <si>
    <t>DIA</t>
  </si>
  <si>
    <t>Equipo de trabajo (Responsables)</t>
  </si>
  <si>
    <t>Personal</t>
  </si>
  <si>
    <t>Cant</t>
  </si>
  <si>
    <t>Tiempo  (meses, años)</t>
  </si>
  <si>
    <t>Otros costos directos</t>
  </si>
  <si>
    <t>Descripción</t>
  </si>
  <si>
    <t>Unidad</t>
  </si>
  <si>
    <t>Avalúos</t>
  </si>
  <si>
    <t>Global</t>
  </si>
  <si>
    <t>Estudio de títulos</t>
  </si>
  <si>
    <t>Transporte terrestre</t>
  </si>
  <si>
    <t>día</t>
  </si>
  <si>
    <t>Viáticos</t>
  </si>
  <si>
    <t>Alojamientos</t>
  </si>
  <si>
    <t>Transporte aéreo</t>
  </si>
  <si>
    <t>Trayecto</t>
  </si>
  <si>
    <t>Implementación de protocolos de bioseguridad</t>
  </si>
  <si>
    <t>Caracterización del suelo</t>
  </si>
  <si>
    <t>A.I.U</t>
  </si>
  <si>
    <t>IVA (19%)</t>
  </si>
  <si>
    <t>SbN de Creación de cuerpos de agua artificiales</t>
  </si>
  <si>
    <t>UNIDAD</t>
  </si>
  <si>
    <t>CANTIDAD</t>
  </si>
  <si>
    <t>V/UNITARIO</t>
  </si>
  <si>
    <t>Valor total</t>
  </si>
  <si>
    <t>1. Preliminares</t>
  </si>
  <si>
    <t>Localización y replaneo</t>
  </si>
  <si>
    <r>
      <t>m</t>
    </r>
    <r>
      <rPr>
        <vertAlign val="superscript"/>
        <sz val="10"/>
        <color theme="1"/>
        <rFont val="Arial"/>
        <family val="2"/>
      </rPr>
      <t>2</t>
    </r>
  </si>
  <si>
    <t>Campamento obra</t>
  </si>
  <si>
    <t>Un</t>
  </si>
  <si>
    <t>Total Preliminares</t>
  </si>
  <si>
    <t>2. Excavaciones</t>
  </si>
  <si>
    <t>Descapote y limpieza</t>
  </si>
  <si>
    <r>
      <t>m</t>
    </r>
    <r>
      <rPr>
        <vertAlign val="superscript"/>
        <sz val="10"/>
        <color theme="1"/>
        <rFont val="Arial"/>
        <family val="2"/>
      </rPr>
      <t>3</t>
    </r>
  </si>
  <si>
    <t>Excavaciones a mano</t>
  </si>
  <si>
    <t>Excavaciones a máquina</t>
  </si>
  <si>
    <t>Total Excavaciones</t>
  </si>
  <si>
    <t>3. Concretos</t>
  </si>
  <si>
    <t>Base concreto pobre e=0.05</t>
  </si>
  <si>
    <t>Concreto 3000 PSI impemeabilizado</t>
  </si>
  <si>
    <t>Concreto 3000 PSI</t>
  </si>
  <si>
    <t>Refuerzo acero 60000 PSI figurado</t>
  </si>
  <si>
    <t>Ton</t>
  </si>
  <si>
    <t>Total Concretos</t>
  </si>
  <si>
    <t>4. Carpintería metálica</t>
  </si>
  <si>
    <t>Rejilla en acero a 36 Diam. 3/8” y separación de 1”</t>
  </si>
  <si>
    <t>Total Carpintería metálica</t>
  </si>
  <si>
    <t>5. Impermeabilización</t>
  </si>
  <si>
    <t>Compactación material existente</t>
  </si>
  <si>
    <t>Geomembrana</t>
  </si>
  <si>
    <t>Total Impermeabilización</t>
  </si>
  <si>
    <t>6. Rellenos</t>
  </si>
  <si>
    <t>Conformación diques material en sitio</t>
  </si>
  <si>
    <t>Total Rellenos</t>
  </si>
  <si>
    <t>7. Interconexión</t>
  </si>
  <si>
    <t>Tubería Alcantarillado 4"</t>
  </si>
  <si>
    <t>m</t>
  </si>
  <si>
    <t>Tubería Alcantarillado 6"</t>
  </si>
  <si>
    <t>Tubería Alcantarillado 8"</t>
  </si>
  <si>
    <t>Tubería Alcantarillado 10"</t>
  </si>
  <si>
    <t>Gaviones entrada y salida piedra 4"</t>
  </si>
  <si>
    <t>Tubería Perforada Alcantarillado 4"</t>
  </si>
  <si>
    <t>Tubería Perforada Alcantarillado 6"</t>
  </si>
  <si>
    <t>Tubería Perforada Alcantarillado 8"</t>
  </si>
  <si>
    <t>Tubería Perforada Alcantarillado 10"</t>
  </si>
  <si>
    <t>Obras de arte de interconexión 80x80</t>
  </si>
  <si>
    <t>Total Interconexión</t>
  </si>
  <si>
    <t>8. Obras exteriores</t>
  </si>
  <si>
    <t>Cerramiento planta malla eslabonada</t>
  </si>
  <si>
    <t>Cunetas aguas lluvias</t>
  </si>
  <si>
    <t>Afirmado y compactado vías</t>
  </si>
  <si>
    <t>Empradización</t>
  </si>
  <si>
    <t>Total Obras exteriores</t>
  </si>
  <si>
    <t>9. Conformación SbN</t>
  </si>
  <si>
    <t>Vegetación</t>
  </si>
  <si>
    <t>Grava 3/4 -1"</t>
  </si>
  <si>
    <t>Total Conformación SbN</t>
  </si>
  <si>
    <t>Operador del sistema (fontanero)</t>
  </si>
  <si>
    <t>Jornal</t>
  </si>
  <si>
    <t>Limpias</t>
  </si>
  <si>
    <t>Transporte menor de plantas</t>
  </si>
  <si>
    <t>Siembra y fertilización (Incluye replante)</t>
  </si>
  <si>
    <t>Control fitosanitario</t>
  </si>
  <si>
    <t>Subtotal mano de obra</t>
  </si>
  <si>
    <t>Plantas</t>
  </si>
  <si>
    <t>Transporte menor (mulas x día)</t>
  </si>
  <si>
    <t>No.</t>
  </si>
  <si>
    <t>Tubería</t>
  </si>
  <si>
    <t>Grava</t>
  </si>
  <si>
    <t>Kilo</t>
  </si>
  <si>
    <t>Subtotal insumos</t>
  </si>
  <si>
    <t>Transporte mayor</t>
  </si>
  <si>
    <t>Asistencia profesional</t>
  </si>
  <si>
    <t>%</t>
  </si>
  <si>
    <t>Reconocimiento por uso de herramientas  (costo de la mano de obra)</t>
  </si>
  <si>
    <t>Monitoreo</t>
  </si>
  <si>
    <t>Valor unitario</t>
  </si>
  <si>
    <t>Profesional de campo (2)</t>
  </si>
  <si>
    <t>mes</t>
  </si>
  <si>
    <t>Profesional de oficina (2)</t>
  </si>
  <si>
    <t>Técnico oficina</t>
  </si>
  <si>
    <t>Directos:</t>
  </si>
  <si>
    <t>Servicio</t>
  </si>
  <si>
    <t>Duración/frecuencia</t>
  </si>
  <si>
    <t>Valor estimado</t>
  </si>
  <si>
    <t>Responsable</t>
  </si>
  <si>
    <t>Preoperativa</t>
  </si>
  <si>
    <t>Consiste en la determinación del valor de los predios y se obtiene mediante la investigación y análisis estadístico del mercado inmobiliario. Son necesarios para determinar la viabilidad para implementar una estrategia o técnica de la SbN de Sistemas no convencionales de tratamientos de agua</t>
  </si>
  <si>
    <t>Se  requiere solo una vez durante el desarrollo del proyecto</t>
  </si>
  <si>
    <r>
      <t>Análisis </t>
    </r>
    <r>
      <rPr>
        <sz val="10"/>
        <color rgb="FF202124"/>
        <rFont val="Arial"/>
        <family val="2"/>
      </rPr>
      <t>que se realiza sobre los antecedentes legales de un inmueble</t>
    </r>
    <r>
      <rPr>
        <sz val="10"/>
        <color rgb="FF000000"/>
        <rFont val="Arial"/>
        <family val="2"/>
      </rPr>
      <t>.  Son necesarios para determinar la viabilidad para implementar una estrategia o técnica de la SbN</t>
    </r>
  </si>
  <si>
    <t>Determinación de línea base</t>
  </si>
  <si>
    <t>Imagen satelital</t>
  </si>
  <si>
    <t>Imagen satelital tipo LIDAR. Es necesario para la determinación de los indicadores de la línea base</t>
  </si>
  <si>
    <t>se requiere dos veces durante el desarrollo del proyecto</t>
  </si>
  <si>
    <t>En este instrumento se presenta una guía práctica para la organización y proyección de todas las actividades: preoperativas, operativas, de mantenimiento, monitoreo y evaluación de la SbN Creación de cuerpos de agua artificiales, y se especifican los costos, plan de compras y responsables. Los costos son de referencia y deberán ser actualizados al momento de la planeación presupuestal real.</t>
  </si>
  <si>
    <t>Fase 1. Preoperativa</t>
  </si>
  <si>
    <t>Fase 2. Operativa</t>
  </si>
  <si>
    <t>Fase 3. Mantenimiento y monitoreo</t>
  </si>
  <si>
    <t>La fase operativa inicia una vez se han firmado los acuerdos de conservación con las partes interesadas e incluye el desarrollo de las estrategias técnicas y financieras propias de la SbN Creación de cuerpos de agua artificiales.</t>
  </si>
  <si>
    <r>
      <t xml:space="preserve">La fase de mantenimiento y monitoreo se aborda una vez se haya culminado la etapa de implementación, y contempla las actividades de inspección, control y manejo de los arreglos, y estrategias o intervenciones que integran la </t>
    </r>
    <r>
      <rPr>
        <sz val="12"/>
        <rFont val="Arial"/>
        <family val="2"/>
      </rPr>
      <t>SbN Creación de cuerpos de agua artificiales</t>
    </r>
    <r>
      <rPr>
        <sz val="12"/>
        <color theme="1"/>
        <rFont val="Arial"/>
        <family val="2"/>
      </rPr>
      <t>.</t>
    </r>
  </si>
  <si>
    <r>
      <t>La construcción de un plan de acción se realiza con la intención de marcar el rumbo deseado para el desarrollo de un proyecto asociado a la SbN Creación de cuerpos de agua artificiales</t>
    </r>
    <r>
      <rPr>
        <sz val="12"/>
        <color rgb="FFFF0000"/>
        <rFont val="Arial"/>
        <family val="2"/>
      </rPr>
      <t xml:space="preserve">. </t>
    </r>
    <r>
      <rPr>
        <sz val="12"/>
        <color theme="1"/>
        <rFont val="Arial"/>
        <family val="2"/>
      </rPr>
      <t>Para ello, se deben concretar las actividades necesarias para organizar los trabajo de manera que aumenten los rendimientos y se reduzcan los costos y el esfuerzo. Se propone incluir dentro del plan de acción: hitos, cronograma, responsables y presupuesto.</t>
    </r>
  </si>
  <si>
    <t>Plan de acción</t>
  </si>
  <si>
    <t>Instrucciones</t>
  </si>
  <si>
    <t>Plan de acción, hitos y presupuesto</t>
  </si>
  <si>
    <t>Información de apoyo: cálculo de un salario mínimo</t>
  </si>
  <si>
    <t>Análisis de prestaciones sociales personal con salario inferior a 2 smmv, valido para oficiales y ayudantes</t>
  </si>
  <si>
    <t>Costo trabajador mensual</t>
  </si>
  <si>
    <t>Descripción de mano de obra</t>
  </si>
  <si>
    <t>Presupuesto preoperativo</t>
  </si>
  <si>
    <t>Subtotal equipo de trabajo</t>
  </si>
  <si>
    <t>Total proyecto incluido IVA</t>
  </si>
  <si>
    <t>Subtotal fase preoperativa</t>
  </si>
  <si>
    <t>Subtotal otros costos directos</t>
  </si>
  <si>
    <t>Presupuesto operativo</t>
  </si>
  <si>
    <t>Categoría de inversión</t>
  </si>
  <si>
    <t>Total costo establecimiento (Suma de todoas las categorías de inversión)</t>
  </si>
  <si>
    <t>V/Unitario</t>
  </si>
  <si>
    <t>Costos directos mantenimiento No 1</t>
  </si>
  <si>
    <t>3.1 Mano de obra</t>
  </si>
  <si>
    <t>3.2 Insumos</t>
  </si>
  <si>
    <t>Mantenimiento</t>
  </si>
  <si>
    <t xml:space="preserve">Seguimiento y evaluación </t>
  </si>
  <si>
    <t>Total</t>
  </si>
  <si>
    <t xml:space="preserve">Plan de compra </t>
  </si>
  <si>
    <t>Total costos directos (3.1 + 3.2)</t>
  </si>
  <si>
    <t>4. Costos indirectos mantenimiento No 1</t>
  </si>
  <si>
    <t>TOTAL Costos indirectos mantenimiento No 1</t>
  </si>
  <si>
    <t>TOTAL Costos mantenimiento No 1</t>
  </si>
  <si>
    <t>Gran total</t>
  </si>
  <si>
    <t xml:space="preserve">Salario </t>
  </si>
  <si>
    <t>Cesantías</t>
  </si>
  <si>
    <t>Vacaciones</t>
  </si>
  <si>
    <t>Prima de servicios</t>
  </si>
  <si>
    <t xml:space="preserve">Intereses a las cesantias </t>
  </si>
  <si>
    <t>Subsidio de transporte</t>
  </si>
  <si>
    <t>Aportes salud</t>
  </si>
  <si>
    <t>Aportes riesgos profesionales</t>
  </si>
  <si>
    <t>Aportes pensión</t>
  </si>
  <si>
    <t>Aporte SENA</t>
  </si>
  <si>
    <t>Aporte ICBF</t>
  </si>
  <si>
    <t>Aporte CCF</t>
  </si>
  <si>
    <t>Dotación de labor</t>
  </si>
  <si>
    <t>Total prestaciones sociales</t>
  </si>
  <si>
    <t>Obrero con prestaciones</t>
  </si>
  <si>
    <t>Salario mínimo</t>
  </si>
  <si>
    <t>Año</t>
  </si>
  <si>
    <t>Smlmv:</t>
  </si>
  <si>
    <t>Subsidio transporte</t>
  </si>
  <si>
    <t>Dias laborales mes</t>
  </si>
  <si>
    <t>Horas laborales por día</t>
  </si>
  <si>
    <t>Dotación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</si>
</sst>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&quot;$&quot;\ * #,##0_ ;_ &quot;$&quot;\ * \-#,##0_ ;_ &quot;$&quot;\ * &quot;-&quot;_ ;_ @_ "/>
    <numFmt numFmtId="165" formatCode="_ * #,##0_ ;_ * \-#,##0_ ;_ * &quot;-&quot;_ ;_ @_ "/>
    <numFmt numFmtId="166" formatCode="_ &quot;$&quot;\ * #,##0.00_ ;_ &quot;$&quot;\ * \-#,##0.00_ ;_ &quot;$&quot;\ * &quot;-&quot;??_ ;_ @_ "/>
    <numFmt numFmtId="167" formatCode="_ * #,##0.00_ ;_ * \-#,##0.00_ ;_ * &quot;-&quot;??_ ;_ @_ "/>
    <numFmt numFmtId="168" formatCode="_ [$€-2]\ * #,##0.00_ ;_ [$€-2]\ * \-#,##0.00_ ;_ [$€-2]\ * &quot;-&quot;??_ "/>
    <numFmt numFmtId="169" formatCode="&quot;$&quot;\ #,##0;[Red]&quot;$&quot;\ #,##0"/>
    <numFmt numFmtId="170" formatCode="&quot;$&quot;\ #,##0"/>
    <numFmt numFmtId="171" formatCode="0.0%"/>
    <numFmt numFmtId="172" formatCode="_-* #,##0\ _p_t_a_-;\-* #,##0\ _p_t_a_-;_-* &quot;-&quot;\ _p_t_a_-;_-@_-"/>
    <numFmt numFmtId="173" formatCode="_-* #,##0.0\ _p_t_a_-;\-* #,##0.0\ _p_t_a_-;_-* &quot;-&quot;\ _p_t_a_-;_-@_-"/>
    <numFmt numFmtId="174" formatCode="_-[$$-240A]\ * #,##0_-;\-[$$-240A]\ * #,##0_-;_-[$$-240A]\ * &quot;-&quot;??_-;_-@_-"/>
  </numFmts>
  <fonts count="6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9"/>
      <color rgb="FF00000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2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11"/>
      <name val="Arial Narrow"/>
      <family val="2"/>
    </font>
    <font>
      <sz val="10"/>
      <color rgb="FF202124"/>
      <name val="Arial"/>
      <family val="2"/>
    </font>
    <font>
      <u/>
      <sz val="18"/>
      <color theme="10"/>
      <name val="Calibri"/>
      <family val="2"/>
      <scheme val="minor"/>
    </font>
    <font>
      <vertAlign val="superscript"/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u/>
      <sz val="11"/>
      <color theme="10"/>
      <name val="Tahoma"/>
      <family val="2"/>
    </font>
    <font>
      <b/>
      <sz val="11"/>
      <color theme="1"/>
      <name val="Tahoma"/>
      <family val="2"/>
    </font>
    <font>
      <sz val="11"/>
      <color rgb="FF000000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 Narrow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1"/>
      <name val="Arial Narrow"/>
      <family val="2"/>
    </font>
    <font>
      <sz val="14"/>
      <color theme="0"/>
      <name val="Arial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6"/>
      <color theme="1"/>
      <name val="Arial"/>
      <family val="2"/>
    </font>
    <font>
      <sz val="12"/>
      <color theme="1"/>
      <name val="Arial Narrow"/>
      <family val="2"/>
    </font>
    <font>
      <b/>
      <sz val="11"/>
      <color rgb="FF000000"/>
      <name val="Arial Narrow"/>
      <family val="2"/>
    </font>
    <font>
      <sz val="1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424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0">
    <xf numFmtId="0" fontId="0" fillId="0" borderId="0"/>
    <xf numFmtId="0" fontId="3" fillId="0" borderId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405">
    <xf numFmtId="0" fontId="0" fillId="0" borderId="0" xfId="0"/>
    <xf numFmtId="0" fontId="8" fillId="0" borderId="1" xfId="0" applyFont="1" applyBorder="1" applyAlignment="1">
      <alignment horizontal="center" vertical="center"/>
    </xf>
    <xf numFmtId="9" fontId="8" fillId="2" borderId="1" xfId="23" applyFont="1" applyFill="1" applyBorder="1" applyAlignment="1">
      <alignment horizontal="center" vertical="center"/>
    </xf>
    <xf numFmtId="6" fontId="8" fillId="0" borderId="1" xfId="0" applyNumberFormat="1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2" fillId="0" borderId="0" xfId="0" applyFont="1"/>
    <xf numFmtId="0" fontId="11" fillId="0" borderId="0" xfId="0" applyFont="1"/>
    <xf numFmtId="0" fontId="11" fillId="0" borderId="1" xfId="0" applyFont="1" applyBorder="1"/>
    <xf numFmtId="0" fontId="8" fillId="0" borderId="0" xfId="0" applyFont="1"/>
    <xf numFmtId="0" fontId="0" fillId="0" borderId="0" xfId="0"/>
    <xf numFmtId="44" fontId="11" fillId="0" borderId="1" xfId="25" applyFont="1" applyBorder="1"/>
    <xf numFmtId="9" fontId="11" fillId="0" borderId="1" xfId="23" applyFont="1" applyBorder="1"/>
    <xf numFmtId="0" fontId="20" fillId="0" borderId="0" xfId="0" applyFont="1"/>
    <xf numFmtId="0" fontId="20" fillId="0" borderId="8" xfId="0" applyFont="1" applyBorder="1" applyAlignment="1">
      <alignment horizontal="center" vertical="center"/>
    </xf>
    <xf numFmtId="0" fontId="21" fillId="0" borderId="1" xfId="10" applyFont="1" applyBorder="1"/>
    <xf numFmtId="170" fontId="20" fillId="0" borderId="8" xfId="0" applyNumberFormat="1" applyFont="1" applyBorder="1" applyAlignment="1">
      <alignment horizontal="center" vertical="center"/>
    </xf>
    <xf numFmtId="0" fontId="21" fillId="0" borderId="1" xfId="10" applyFont="1" applyBorder="1" applyAlignment="1">
      <alignment wrapText="1"/>
    </xf>
    <xf numFmtId="10" fontId="23" fillId="0" borderId="1" xfId="13" applyNumberFormat="1" applyFont="1" applyFill="1" applyBorder="1"/>
    <xf numFmtId="171" fontId="23" fillId="0" borderId="1" xfId="13" applyNumberFormat="1" applyFont="1" applyFill="1" applyBorder="1"/>
    <xf numFmtId="0" fontId="20" fillId="0" borderId="4" xfId="0" applyFont="1" applyBorder="1" applyAlignment="1">
      <alignment horizontal="center"/>
    </xf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26" fillId="2" borderId="0" xfId="0" applyFont="1" applyFill="1" applyBorder="1"/>
    <xf numFmtId="0" fontId="29" fillId="2" borderId="0" xfId="22" applyFont="1" applyFill="1" applyBorder="1" applyAlignment="1">
      <alignment wrapText="1"/>
    </xf>
    <xf numFmtId="0" fontId="30" fillId="2" borderId="0" xfId="22" applyFont="1" applyFill="1" applyBorder="1" applyAlignment="1">
      <alignment wrapText="1"/>
    </xf>
    <xf numFmtId="0" fontId="30" fillId="2" borderId="0" xfId="22" applyFont="1" applyFill="1" applyBorder="1"/>
    <xf numFmtId="0" fontId="31" fillId="2" borderId="0" xfId="0" applyFont="1" applyFill="1" applyBorder="1"/>
    <xf numFmtId="0" fontId="31" fillId="2" borderId="0" xfId="0" applyFont="1" applyFill="1" applyBorder="1" applyAlignment="1">
      <alignment vertical="center"/>
    </xf>
    <xf numFmtId="0" fontId="30" fillId="2" borderId="0" xfId="22" applyFont="1" applyFill="1" applyBorder="1" applyAlignment="1">
      <alignment vertical="top"/>
    </xf>
    <xf numFmtId="0" fontId="0" fillId="0" borderId="0" xfId="0" applyAlignment="1">
      <alignment vertical="top"/>
    </xf>
    <xf numFmtId="0" fontId="26" fillId="2" borderId="0" xfId="0" applyFont="1" applyFill="1"/>
    <xf numFmtId="0" fontId="26" fillId="2" borderId="0" xfId="0" applyFont="1" applyFill="1" applyAlignment="1">
      <alignment vertical="center"/>
    </xf>
    <xf numFmtId="0" fontId="29" fillId="2" borderId="0" xfId="22" applyFont="1" applyFill="1"/>
    <xf numFmtId="0" fontId="0" fillId="2" borderId="0" xfId="0" applyFill="1" applyAlignment="1">
      <alignment vertical="top"/>
    </xf>
    <xf numFmtId="0" fontId="11" fillId="0" borderId="0" xfId="0" applyFont="1" applyAlignment="1">
      <alignment vertical="center" wrapText="1"/>
    </xf>
    <xf numFmtId="0" fontId="10" fillId="2" borderId="15" xfId="0" applyFont="1" applyFill="1" applyBorder="1"/>
    <xf numFmtId="0" fontId="10" fillId="2" borderId="16" xfId="0" applyFont="1" applyFill="1" applyBorder="1" applyAlignment="1">
      <alignment horizontal="center"/>
    </xf>
    <xf numFmtId="0" fontId="10" fillId="2" borderId="17" xfId="0" applyFont="1" applyFill="1" applyBorder="1"/>
    <xf numFmtId="16" fontId="10" fillId="2" borderId="19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14" fillId="2" borderId="0" xfId="0" applyFont="1" applyFill="1"/>
    <xf numFmtId="0" fontId="20" fillId="0" borderId="5" xfId="0" applyFont="1" applyBorder="1"/>
    <xf numFmtId="0" fontId="20" fillId="0" borderId="0" xfId="0" applyFont="1" applyBorder="1"/>
    <xf numFmtId="170" fontId="20" fillId="0" borderId="16" xfId="0" applyNumberFormat="1" applyFont="1" applyBorder="1" applyAlignment="1">
      <alignment horizontal="center" vertical="center"/>
    </xf>
    <xf numFmtId="0" fontId="19" fillId="0" borderId="24" xfId="0" applyFont="1" applyBorder="1" applyAlignment="1">
      <alignment vertical="center" wrapText="1"/>
    </xf>
    <xf numFmtId="0" fontId="20" fillId="0" borderId="25" xfId="0" applyFont="1" applyBorder="1" applyAlignment="1">
      <alignment horizontal="center" vertical="center"/>
    </xf>
    <xf numFmtId="0" fontId="22" fillId="0" borderId="18" xfId="10" applyFont="1" applyBorder="1" applyAlignment="1">
      <alignment wrapText="1"/>
    </xf>
    <xf numFmtId="170" fontId="20" fillId="0" borderId="19" xfId="0" applyNumberFormat="1" applyFont="1" applyBorder="1" applyAlignment="1">
      <alignment horizontal="center" vertical="center"/>
    </xf>
    <xf numFmtId="0" fontId="11" fillId="0" borderId="15" xfId="0" applyFont="1" applyBorder="1"/>
    <xf numFmtId="44" fontId="11" fillId="0" borderId="16" xfId="25" applyFont="1" applyBorder="1"/>
    <xf numFmtId="0" fontId="11" fillId="0" borderId="5" xfId="0" applyFont="1" applyBorder="1"/>
    <xf numFmtId="0" fontId="11" fillId="0" borderId="17" xfId="0" applyFont="1" applyBorder="1"/>
    <xf numFmtId="0" fontId="11" fillId="0" borderId="18" xfId="0" applyFont="1" applyBorder="1"/>
    <xf numFmtId="44" fontId="11" fillId="0" borderId="18" xfId="25" applyFont="1" applyBorder="1"/>
    <xf numFmtId="44" fontId="11" fillId="0" borderId="19" xfId="25" applyFont="1" applyBorder="1"/>
    <xf numFmtId="0" fontId="23" fillId="0" borderId="15" xfId="11" applyFont="1" applyBorder="1" applyAlignment="1">
      <alignment wrapText="1"/>
    </xf>
    <xf numFmtId="0" fontId="20" fillId="0" borderId="17" xfId="0" applyFont="1" applyBorder="1"/>
    <xf numFmtId="10" fontId="20" fillId="0" borderId="18" xfId="0" applyNumberFormat="1" applyFont="1" applyBorder="1"/>
    <xf numFmtId="0" fontId="11" fillId="0" borderId="33" xfId="0" applyFont="1" applyBorder="1"/>
    <xf numFmtId="0" fontId="11" fillId="0" borderId="4" xfId="0" applyFont="1" applyBorder="1"/>
    <xf numFmtId="9" fontId="11" fillId="0" borderId="4" xfId="23" applyFont="1" applyBorder="1"/>
    <xf numFmtId="44" fontId="11" fillId="0" borderId="4" xfId="25" applyFont="1" applyBorder="1"/>
    <xf numFmtId="44" fontId="11" fillId="0" borderId="32" xfId="25" applyFont="1" applyBorder="1"/>
    <xf numFmtId="0" fontId="20" fillId="0" borderId="33" xfId="0" applyFont="1" applyBorder="1"/>
    <xf numFmtId="0" fontId="20" fillId="0" borderId="18" xfId="0" applyFont="1" applyBorder="1" applyAlignment="1">
      <alignment horizontal="center" vertical="center"/>
    </xf>
    <xf numFmtId="3" fontId="24" fillId="0" borderId="18" xfId="0" applyNumberFormat="1" applyFont="1" applyBorder="1" applyAlignment="1">
      <alignment horizontal="center" vertical="center"/>
    </xf>
    <xf numFmtId="3" fontId="24" fillId="0" borderId="19" xfId="0" applyNumberFormat="1" applyFont="1" applyBorder="1" applyAlignment="1">
      <alignment horizontal="center" vertical="center"/>
    </xf>
    <xf numFmtId="0" fontId="17" fillId="0" borderId="0" xfId="0" applyFont="1"/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2" borderId="1" xfId="23" applyFont="1" applyFill="1" applyBorder="1" applyAlignment="1">
      <alignment horizontal="center" vertical="center"/>
    </xf>
    <xf numFmtId="6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6" fontId="3" fillId="2" borderId="1" xfId="0" applyNumberFormat="1" applyFont="1" applyFill="1" applyBorder="1" applyAlignment="1">
      <alignment horizontal="right" vertical="center"/>
    </xf>
    <xf numFmtId="0" fontId="38" fillId="0" borderId="1" xfId="0" applyFont="1" applyBorder="1" applyAlignment="1">
      <alignment horizontal="center" vertical="center"/>
    </xf>
    <xf numFmtId="0" fontId="38" fillId="2" borderId="8" xfId="0" applyFont="1" applyFill="1" applyBorder="1" applyAlignment="1">
      <alignment horizontal="center" vertical="center"/>
    </xf>
    <xf numFmtId="6" fontId="3" fillId="0" borderId="1" xfId="0" applyNumberFormat="1" applyFont="1" applyBorder="1" applyAlignment="1">
      <alignment horizontal="right" vertical="center"/>
    </xf>
    <xf numFmtId="0" fontId="4" fillId="6" borderId="1" xfId="11" applyFont="1" applyFill="1" applyBorder="1" applyAlignment="1">
      <alignment horizontal="left" vertical="center"/>
    </xf>
    <xf numFmtId="0" fontId="4" fillId="6" borderId="1" xfId="11" applyFont="1" applyFill="1" applyBorder="1" applyAlignment="1">
      <alignment horizontal="center" vertical="center"/>
    </xf>
    <xf numFmtId="173" fontId="4" fillId="6" borderId="1" xfId="26" applyNumberFormat="1" applyFont="1" applyFill="1" applyBorder="1" applyAlignment="1">
      <alignment horizontal="center" vertical="center"/>
    </xf>
    <xf numFmtId="0" fontId="4" fillId="6" borderId="15" xfId="11" applyFont="1" applyFill="1" applyBorder="1" applyAlignment="1">
      <alignment horizontal="left" vertical="center"/>
    </xf>
    <xf numFmtId="173" fontId="4" fillId="6" borderId="16" xfId="26" applyNumberFormat="1" applyFont="1" applyFill="1" applyBorder="1" applyAlignment="1">
      <alignment horizontal="center" vertical="center"/>
    </xf>
    <xf numFmtId="0" fontId="41" fillId="0" borderId="1" xfId="0" applyFont="1" applyBorder="1"/>
    <xf numFmtId="0" fontId="41" fillId="0" borderId="15" xfId="0" applyFont="1" applyBorder="1"/>
    <xf numFmtId="0" fontId="41" fillId="0" borderId="1" xfId="0" applyFont="1" applyBorder="1" applyAlignment="1">
      <alignment horizontal="center"/>
    </xf>
    <xf numFmtId="9" fontId="41" fillId="0" borderId="1" xfId="0" applyNumberFormat="1" applyFont="1" applyBorder="1" applyAlignment="1">
      <alignment horizontal="center"/>
    </xf>
    <xf numFmtId="0" fontId="41" fillId="0" borderId="15" xfId="0" applyFont="1" applyBorder="1" applyAlignment="1">
      <alignment wrapText="1"/>
    </xf>
    <xf numFmtId="0" fontId="42" fillId="6" borderId="15" xfId="0" applyFont="1" applyFill="1" applyBorder="1"/>
    <xf numFmtId="0" fontId="24" fillId="6" borderId="1" xfId="0" applyFont="1" applyFill="1" applyBorder="1"/>
    <xf numFmtId="0" fontId="24" fillId="6" borderId="1" xfId="0" applyFont="1" applyFill="1" applyBorder="1" applyAlignment="1">
      <alignment horizontal="right"/>
    </xf>
    <xf numFmtId="3" fontId="24" fillId="6" borderId="16" xfId="0" applyNumberFormat="1" applyFont="1" applyFill="1" applyBorder="1" applyAlignment="1">
      <alignment horizontal="right" vertical="center"/>
    </xf>
    <xf numFmtId="0" fontId="40" fillId="6" borderId="15" xfId="0" applyFont="1" applyFill="1" applyBorder="1"/>
    <xf numFmtId="0" fontId="41" fillId="6" borderId="1" xfId="0" applyFont="1" applyFill="1" applyBorder="1"/>
    <xf numFmtId="0" fontId="41" fillId="6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74" fontId="10" fillId="0" borderId="1" xfId="0" applyNumberFormat="1" applyFont="1" applyBorder="1" applyAlignment="1">
      <alignment horizontal="center" vertical="center"/>
    </xf>
    <xf numFmtId="174" fontId="10" fillId="0" borderId="1" xfId="29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174" fontId="10" fillId="0" borderId="16" xfId="0" applyNumberFormat="1" applyFont="1" applyBorder="1" applyAlignment="1">
      <alignment horizontal="center" vertical="center"/>
    </xf>
    <xf numFmtId="174" fontId="18" fillId="0" borderId="16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6" xfId="0" applyFont="1" applyBorder="1" applyAlignment="1">
      <alignment vertical="center" wrapText="1"/>
    </xf>
    <xf numFmtId="0" fontId="38" fillId="0" borderId="18" xfId="0" applyFont="1" applyBorder="1" applyAlignment="1">
      <alignment vertical="center" wrapText="1"/>
    </xf>
    <xf numFmtId="0" fontId="38" fillId="0" borderId="19" xfId="0" applyFont="1" applyBorder="1" applyAlignment="1">
      <alignment vertical="center" wrapText="1"/>
    </xf>
    <xf numFmtId="0" fontId="37" fillId="0" borderId="15" xfId="0" applyFont="1" applyBorder="1" applyAlignment="1">
      <alignment vertical="center" wrapText="1"/>
    </xf>
    <xf numFmtId="0" fontId="37" fillId="0" borderId="17" xfId="0" applyFont="1" applyBorder="1" applyAlignment="1">
      <alignment vertical="center" wrapText="1"/>
    </xf>
    <xf numFmtId="0" fontId="6" fillId="2" borderId="0" xfId="22" applyFill="1"/>
    <xf numFmtId="0" fontId="32" fillId="2" borderId="0" xfId="0" applyFont="1" applyFill="1" applyAlignment="1">
      <alignment vertical="center"/>
    </xf>
    <xf numFmtId="9" fontId="11" fillId="0" borderId="1" xfId="0" applyNumberFormat="1" applyFont="1" applyBorder="1"/>
    <xf numFmtId="9" fontId="11" fillId="0" borderId="18" xfId="0" applyNumberFormat="1" applyFont="1" applyBorder="1"/>
    <xf numFmtId="44" fontId="2" fillId="2" borderId="1" xfId="0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>
      <alignment vertical="top" wrapText="1"/>
    </xf>
    <xf numFmtId="0" fontId="3" fillId="0" borderId="1" xfId="1" applyFont="1" applyBorder="1" applyAlignment="1" applyProtection="1">
      <alignment vertical="center"/>
      <protection locked="0"/>
    </xf>
    <xf numFmtId="0" fontId="2" fillId="0" borderId="1" xfId="0" applyFont="1" applyBorder="1"/>
    <xf numFmtId="0" fontId="3" fillId="0" borderId="1" xfId="1" applyFont="1" applyBorder="1" applyAlignment="1" applyProtection="1">
      <alignment vertical="center" wrapText="1"/>
      <protection locked="0"/>
    </xf>
    <xf numFmtId="0" fontId="2" fillId="0" borderId="1" xfId="0" applyFont="1" applyFill="1" applyBorder="1"/>
    <xf numFmtId="0" fontId="41" fillId="0" borderId="15" xfId="0" applyFont="1" applyFill="1" applyBorder="1"/>
    <xf numFmtId="0" fontId="24" fillId="0" borderId="15" xfId="11" applyFont="1" applyFill="1" applyBorder="1" applyAlignment="1">
      <alignment horizontal="left" vertical="center"/>
    </xf>
    <xf numFmtId="0" fontId="1" fillId="6" borderId="2" xfId="0" applyFont="1" applyFill="1" applyBorder="1"/>
    <xf numFmtId="6" fontId="4" fillId="6" borderId="2" xfId="0" applyNumberFormat="1" applyFont="1" applyFill="1" applyBorder="1" applyAlignment="1">
      <alignment horizontal="right" vertical="center"/>
    </xf>
    <xf numFmtId="0" fontId="46" fillId="5" borderId="0" xfId="0" applyFont="1" applyFill="1"/>
    <xf numFmtId="170" fontId="24" fillId="0" borderId="1" xfId="24" applyNumberFormat="1" applyFont="1" applyBorder="1" applyAlignment="1">
      <alignment horizontal="right" vertical="center"/>
    </xf>
    <xf numFmtId="170" fontId="24" fillId="0" borderId="16" xfId="3" applyNumberFormat="1" applyFont="1" applyFill="1" applyBorder="1" applyAlignment="1">
      <alignment horizontal="right" vertical="center"/>
    </xf>
    <xf numFmtId="170" fontId="40" fillId="6" borderId="1" xfId="0" applyNumberFormat="1" applyFont="1" applyFill="1" applyBorder="1" applyAlignment="1">
      <alignment horizontal="right"/>
    </xf>
    <xf numFmtId="170" fontId="40" fillId="6" borderId="16" xfId="0" applyNumberFormat="1" applyFont="1" applyFill="1" applyBorder="1" applyAlignment="1">
      <alignment horizontal="right" vertical="center"/>
    </xf>
    <xf numFmtId="170" fontId="41" fillId="6" borderId="1" xfId="0" applyNumberFormat="1" applyFont="1" applyFill="1" applyBorder="1" applyAlignment="1">
      <alignment horizontal="right"/>
    </xf>
    <xf numFmtId="170" fontId="41" fillId="6" borderId="16" xfId="0" applyNumberFormat="1" applyFont="1" applyFill="1" applyBorder="1" applyAlignment="1">
      <alignment horizontal="right" vertical="center"/>
    </xf>
    <xf numFmtId="170" fontId="41" fillId="0" borderId="1" xfId="0" applyNumberFormat="1" applyFont="1" applyBorder="1" applyAlignment="1">
      <alignment horizontal="right"/>
    </xf>
    <xf numFmtId="170" fontId="41" fillId="0" borderId="16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11" fillId="2" borderId="0" xfId="22" applyFont="1" applyFill="1" applyBorder="1" applyAlignment="1">
      <alignment wrapText="1"/>
    </xf>
    <xf numFmtId="0" fontId="19" fillId="0" borderId="32" xfId="0" applyFont="1" applyBorder="1" applyAlignment="1">
      <alignment horizontal="center"/>
    </xf>
    <xf numFmtId="0" fontId="38" fillId="0" borderId="1" xfId="0" applyFont="1" applyBorder="1" applyAlignment="1">
      <alignment horizontal="left" vertical="center" wrapText="1"/>
    </xf>
    <xf numFmtId="0" fontId="0" fillId="2" borderId="0" xfId="0" applyFill="1" applyBorder="1"/>
    <xf numFmtId="0" fontId="35" fillId="2" borderId="0" xfId="0" applyFont="1" applyFill="1" applyBorder="1"/>
    <xf numFmtId="0" fontId="50" fillId="0" borderId="1" xfId="0" applyFont="1" applyBorder="1" applyAlignment="1">
      <alignment vertical="center" wrapText="1"/>
    </xf>
    <xf numFmtId="0" fontId="51" fillId="0" borderId="1" xfId="0" applyFont="1" applyBorder="1" applyAlignment="1"/>
    <xf numFmtId="14" fontId="51" fillId="0" borderId="7" xfId="0" applyNumberFormat="1" applyFont="1" applyBorder="1" applyAlignment="1">
      <alignment wrapText="1"/>
    </xf>
    <xf numFmtId="0" fontId="51" fillId="0" borderId="1" xfId="0" applyFont="1" applyBorder="1" applyAlignment="1">
      <alignment vertical="center" wrapText="1"/>
    </xf>
    <xf numFmtId="0" fontId="52" fillId="0" borderId="1" xfId="0" applyFont="1" applyBorder="1" applyAlignment="1">
      <alignment wrapText="1"/>
    </xf>
    <xf numFmtId="14" fontId="51" fillId="0" borderId="1" xfId="0" applyNumberFormat="1" applyFont="1" applyBorder="1"/>
    <xf numFmtId="0" fontId="51" fillId="0" borderId="1" xfId="0" applyFont="1" applyBorder="1" applyAlignment="1">
      <alignment horizontal="left" vertical="center" wrapText="1"/>
    </xf>
    <xf numFmtId="0" fontId="2" fillId="2" borderId="0" xfId="0" applyFont="1" applyFill="1"/>
    <xf numFmtId="0" fontId="11" fillId="2" borderId="0" xfId="0" applyFont="1" applyFill="1" applyAlignment="1">
      <alignment vertical="center" wrapText="1"/>
    </xf>
    <xf numFmtId="0" fontId="8" fillId="2" borderId="0" xfId="0" applyFont="1" applyFill="1"/>
    <xf numFmtId="0" fontId="47" fillId="7" borderId="3" xfId="0" applyFont="1" applyFill="1" applyBorder="1" applyAlignment="1">
      <alignment horizontal="center" vertical="center" wrapText="1"/>
    </xf>
    <xf numFmtId="0" fontId="47" fillId="7" borderId="39" xfId="0" applyFont="1" applyFill="1" applyBorder="1" applyAlignment="1">
      <alignment horizontal="center" vertical="center" wrapText="1"/>
    </xf>
    <xf numFmtId="0" fontId="47" fillId="7" borderId="40" xfId="0" applyFont="1" applyFill="1" applyBorder="1" applyAlignment="1">
      <alignment horizontal="center" vertical="center" wrapText="1"/>
    </xf>
    <xf numFmtId="0" fontId="49" fillId="3" borderId="15" xfId="0" applyFont="1" applyFill="1" applyBorder="1" applyAlignment="1">
      <alignment horizontal="center" vertical="center" wrapText="1"/>
    </xf>
    <xf numFmtId="0" fontId="48" fillId="0" borderId="16" xfId="22" quotePrefix="1" applyFont="1" applyBorder="1" applyAlignment="1">
      <alignment horizontal="center" vertical="center"/>
    </xf>
    <xf numFmtId="0" fontId="50" fillId="0" borderId="18" xfId="0" applyFont="1" applyBorder="1" applyAlignment="1">
      <alignment vertical="center" wrapText="1"/>
    </xf>
    <xf numFmtId="0" fontId="51" fillId="0" borderId="18" xfId="0" applyFont="1" applyBorder="1" applyAlignment="1">
      <alignment horizontal="left" vertical="center"/>
    </xf>
    <xf numFmtId="14" fontId="51" fillId="0" borderId="18" xfId="0" applyNumberFormat="1" applyFont="1" applyBorder="1"/>
    <xf numFmtId="0" fontId="53" fillId="7" borderId="27" xfId="0" applyFont="1" applyFill="1" applyBorder="1" applyAlignment="1">
      <alignment horizontal="center"/>
    </xf>
    <xf numFmtId="0" fontId="53" fillId="7" borderId="28" xfId="0" applyFont="1" applyFill="1" applyBorder="1" applyAlignment="1">
      <alignment horizontal="center"/>
    </xf>
    <xf numFmtId="0" fontId="47" fillId="7" borderId="34" xfId="0" applyFont="1" applyFill="1" applyBorder="1" applyAlignment="1">
      <alignment horizontal="center" vertical="center"/>
    </xf>
    <xf numFmtId="0" fontId="47" fillId="7" borderId="35" xfId="0" applyFont="1" applyFill="1" applyBorder="1" applyAlignment="1">
      <alignment horizontal="center" vertical="center"/>
    </xf>
    <xf numFmtId="0" fontId="47" fillId="7" borderId="35" xfId="0" applyFont="1" applyFill="1" applyBorder="1" applyAlignment="1">
      <alignment horizontal="center" vertical="center" wrapText="1"/>
    </xf>
    <xf numFmtId="0" fontId="47" fillId="7" borderId="36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20" fillId="2" borderId="0" xfId="0" applyFont="1" applyFill="1"/>
    <xf numFmtId="0" fontId="3" fillId="2" borderId="0" xfId="0" applyFont="1" applyFill="1"/>
    <xf numFmtId="0" fontId="11" fillId="2" borderId="0" xfId="0" applyFont="1" applyFill="1" applyBorder="1"/>
    <xf numFmtId="0" fontId="20" fillId="2" borderId="0" xfId="0" applyFont="1" applyFill="1" applyBorder="1"/>
    <xf numFmtId="0" fontId="16" fillId="2" borderId="0" xfId="0" applyFont="1" applyFill="1"/>
    <xf numFmtId="0" fontId="17" fillId="2" borderId="0" xfId="0" applyFont="1" applyFill="1"/>
    <xf numFmtId="6" fontId="2" fillId="0" borderId="16" xfId="0" applyNumberFormat="1" applyFont="1" applyBorder="1" applyAlignment="1">
      <alignment horizontal="right" vertical="center"/>
    </xf>
    <xf numFmtId="6" fontId="8" fillId="0" borderId="16" xfId="0" applyNumberFormat="1" applyFont="1" applyBorder="1" applyAlignment="1">
      <alignment horizontal="right" vertical="center"/>
    </xf>
    <xf numFmtId="169" fontId="2" fillId="0" borderId="16" xfId="0" applyNumberFormat="1" applyFont="1" applyBorder="1" applyAlignment="1">
      <alignment horizontal="right" vertical="center"/>
    </xf>
    <xf numFmtId="6" fontId="1" fillId="2" borderId="16" xfId="0" applyNumberFormat="1" applyFont="1" applyFill="1" applyBorder="1" applyAlignment="1">
      <alignment horizontal="right" vertical="center"/>
    </xf>
    <xf numFmtId="0" fontId="53" fillId="7" borderId="4" xfId="0" applyFont="1" applyFill="1" applyBorder="1" applyAlignment="1">
      <alignment horizontal="center" vertical="center"/>
    </xf>
    <xf numFmtId="0" fontId="53" fillId="7" borderId="4" xfId="0" applyFont="1" applyFill="1" applyBorder="1" applyAlignment="1">
      <alignment horizontal="center" vertical="center" wrapText="1"/>
    </xf>
    <xf numFmtId="0" fontId="53" fillId="7" borderId="32" xfId="0" applyFont="1" applyFill="1" applyBorder="1" applyAlignment="1">
      <alignment horizontal="center" vertical="center" wrapText="1"/>
    </xf>
    <xf numFmtId="0" fontId="53" fillId="7" borderId="1" xfId="0" applyFont="1" applyFill="1" applyBorder="1" applyAlignment="1">
      <alignment horizontal="center" vertical="center"/>
    </xf>
    <xf numFmtId="0" fontId="53" fillId="7" borderId="8" xfId="0" applyFont="1" applyFill="1" applyBorder="1" applyAlignment="1">
      <alignment horizontal="center" vertical="center" wrapText="1"/>
    </xf>
    <xf numFmtId="0" fontId="53" fillId="7" borderId="16" xfId="0" applyFont="1" applyFill="1" applyBorder="1" applyAlignment="1">
      <alignment horizontal="center" vertical="center" wrapText="1"/>
    </xf>
    <xf numFmtId="6" fontId="53" fillId="7" borderId="16" xfId="0" applyNumberFormat="1" applyFont="1" applyFill="1" applyBorder="1" applyAlignment="1">
      <alignment horizontal="right" vertical="center"/>
    </xf>
    <xf numFmtId="6" fontId="53" fillId="7" borderId="19" xfId="0" applyNumberFormat="1" applyFont="1" applyFill="1" applyBorder="1" applyAlignment="1">
      <alignment horizontal="right" vertical="center"/>
    </xf>
    <xf numFmtId="6" fontId="1" fillId="3" borderId="16" xfId="0" applyNumberFormat="1" applyFont="1" applyFill="1" applyBorder="1" applyAlignment="1">
      <alignment horizontal="right" vertical="center"/>
    </xf>
    <xf numFmtId="6" fontId="37" fillId="6" borderId="16" xfId="0" applyNumberFormat="1" applyFont="1" applyFill="1" applyBorder="1" applyAlignment="1">
      <alignment horizontal="right" vertical="center"/>
    </xf>
    <xf numFmtId="0" fontId="22" fillId="2" borderId="0" xfId="11" applyFont="1" applyFill="1" applyBorder="1" applyAlignment="1">
      <alignment horizontal="center" vertical="center"/>
    </xf>
    <xf numFmtId="0" fontId="3" fillId="2" borderId="0" xfId="1" applyFill="1"/>
    <xf numFmtId="3" fontId="5" fillId="2" borderId="0" xfId="1" applyNumberFormat="1" applyFont="1" applyFill="1" applyAlignment="1" applyProtection="1">
      <alignment vertical="center" wrapText="1"/>
      <protection locked="0"/>
    </xf>
    <xf numFmtId="0" fontId="5" fillId="2" borderId="0" xfId="1" applyFont="1" applyFill="1" applyAlignment="1" applyProtection="1">
      <alignment vertical="center"/>
      <protection locked="0"/>
    </xf>
    <xf numFmtId="0" fontId="3" fillId="0" borderId="15" xfId="1" applyFont="1" applyBorder="1" applyAlignment="1" applyProtection="1">
      <alignment vertical="center"/>
      <protection locked="0"/>
    </xf>
    <xf numFmtId="6" fontId="3" fillId="0" borderId="16" xfId="1" applyNumberFormat="1" applyFont="1" applyBorder="1" applyAlignment="1" applyProtection="1">
      <alignment vertical="center"/>
      <protection locked="0"/>
    </xf>
    <xf numFmtId="0" fontId="1" fillId="6" borderId="43" xfId="0" applyFont="1" applyFill="1" applyBorder="1"/>
    <xf numFmtId="6" fontId="4" fillId="6" borderId="16" xfId="1" applyNumberFormat="1" applyFont="1" applyFill="1" applyBorder="1" applyAlignment="1" applyProtection="1">
      <alignment vertical="center"/>
      <protection locked="0"/>
    </xf>
    <xf numFmtId="0" fontId="2" fillId="0" borderId="15" xfId="0" applyFont="1" applyBorder="1"/>
    <xf numFmtId="0" fontId="53" fillId="7" borderId="15" xfId="11" applyFont="1" applyFill="1" applyBorder="1" applyAlignment="1">
      <alignment horizontal="left" vertical="center"/>
    </xf>
    <xf numFmtId="0" fontId="56" fillId="7" borderId="1" xfId="11" applyFont="1" applyFill="1" applyBorder="1" applyAlignment="1">
      <alignment horizontal="left" vertical="center"/>
    </xf>
    <xf numFmtId="0" fontId="56" fillId="7" borderId="1" xfId="11" applyFont="1" applyFill="1" applyBorder="1" applyAlignment="1">
      <alignment horizontal="center" vertical="center"/>
    </xf>
    <xf numFmtId="173" fontId="56" fillId="7" borderId="1" xfId="26" applyNumberFormat="1" applyFont="1" applyFill="1" applyBorder="1" applyAlignment="1">
      <alignment horizontal="center" vertical="center"/>
    </xf>
    <xf numFmtId="173" fontId="56" fillId="7" borderId="16" xfId="26" applyNumberFormat="1" applyFont="1" applyFill="1" applyBorder="1" applyAlignment="1">
      <alignment horizontal="right" vertical="center"/>
    </xf>
    <xf numFmtId="0" fontId="53" fillId="7" borderId="17" xfId="11" applyFont="1" applyFill="1" applyBorder="1" applyAlignment="1">
      <alignment vertical="center" wrapText="1"/>
    </xf>
    <xf numFmtId="0" fontId="56" fillId="7" borderId="18" xfId="11" applyFont="1" applyFill="1" applyBorder="1" applyAlignment="1">
      <alignment horizontal="center" vertical="center"/>
    </xf>
    <xf numFmtId="3" fontId="56" fillId="7" borderId="18" xfId="26" applyNumberFormat="1" applyFont="1" applyFill="1" applyBorder="1" applyAlignment="1">
      <alignment horizontal="right" vertical="center"/>
    </xf>
    <xf numFmtId="6" fontId="57" fillId="7" borderId="19" xfId="1" applyNumberFormat="1" applyFont="1" applyFill="1" applyBorder="1" applyAlignment="1" applyProtection="1">
      <alignment vertical="center"/>
      <protection locked="0"/>
    </xf>
    <xf numFmtId="0" fontId="25" fillId="2" borderId="0" xfId="0" applyFont="1" applyFill="1"/>
    <xf numFmtId="0" fontId="4" fillId="6" borderId="33" xfId="11" applyFont="1" applyFill="1" applyBorder="1" applyAlignment="1">
      <alignment horizontal="left" vertical="center"/>
    </xf>
    <xf numFmtId="0" fontId="4" fillId="6" borderId="4" xfId="11" applyFont="1" applyFill="1" applyBorder="1" applyAlignment="1">
      <alignment horizontal="left" vertical="center"/>
    </xf>
    <xf numFmtId="0" fontId="4" fillId="6" borderId="4" xfId="11" applyFont="1" applyFill="1" applyBorder="1" applyAlignment="1">
      <alignment horizontal="center" vertical="center"/>
    </xf>
    <xf numFmtId="173" fontId="4" fillId="6" borderId="4" xfId="26" applyNumberFormat="1" applyFont="1" applyFill="1" applyBorder="1" applyAlignment="1">
      <alignment horizontal="center" vertical="center"/>
    </xf>
    <xf numFmtId="173" fontId="4" fillId="6" borderId="32" xfId="26" applyNumberFormat="1" applyFont="1" applyFill="1" applyBorder="1" applyAlignment="1">
      <alignment horizontal="center" vertical="center"/>
    </xf>
    <xf numFmtId="0" fontId="58" fillId="2" borderId="9" xfId="11" applyFont="1" applyFill="1" applyBorder="1" applyAlignment="1">
      <alignment vertical="center"/>
    </xf>
    <xf numFmtId="0" fontId="58" fillId="2" borderId="10" xfId="11" applyFont="1" applyFill="1" applyBorder="1" applyAlignment="1">
      <alignment vertical="center"/>
    </xf>
    <xf numFmtId="0" fontId="58" fillId="2" borderId="11" xfId="11" applyFont="1" applyFill="1" applyBorder="1" applyAlignment="1">
      <alignment vertical="center"/>
    </xf>
    <xf numFmtId="0" fontId="46" fillId="2" borderId="0" xfId="0" applyFont="1" applyFill="1"/>
    <xf numFmtId="0" fontId="0" fillId="2" borderId="0" xfId="0" applyFill="1" applyAlignment="1"/>
    <xf numFmtId="0" fontId="54" fillId="7" borderId="15" xfId="0" applyFont="1" applyFill="1" applyBorder="1" applyAlignment="1">
      <alignment horizontal="center" vertical="center"/>
    </xf>
    <xf numFmtId="0" fontId="54" fillId="7" borderId="1" xfId="0" applyFont="1" applyFill="1" applyBorder="1" applyAlignment="1">
      <alignment horizontal="center" vertical="center"/>
    </xf>
    <xf numFmtId="0" fontId="54" fillId="7" borderId="16" xfId="0" applyFont="1" applyFill="1" applyBorder="1" applyAlignment="1">
      <alignment horizontal="center" vertical="center"/>
    </xf>
    <xf numFmtId="0" fontId="57" fillId="7" borderId="17" xfId="0" applyFont="1" applyFill="1" applyBorder="1" applyAlignment="1">
      <alignment horizontal="center" vertical="center"/>
    </xf>
    <xf numFmtId="0" fontId="59" fillId="7" borderId="18" xfId="0" applyFont="1" applyFill="1" applyBorder="1" applyAlignment="1">
      <alignment horizontal="center" vertical="center"/>
    </xf>
    <xf numFmtId="174" fontId="59" fillId="7" borderId="18" xfId="29" applyNumberFormat="1" applyFont="1" applyFill="1" applyBorder="1" applyAlignment="1">
      <alignment horizontal="center" vertical="center"/>
    </xf>
    <xf numFmtId="174" fontId="57" fillId="7" borderId="19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60" fillId="7" borderId="17" xfId="0" applyFont="1" applyFill="1" applyBorder="1"/>
    <xf numFmtId="0" fontId="61" fillId="7" borderId="18" xfId="0" applyFont="1" applyFill="1" applyBorder="1"/>
    <xf numFmtId="0" fontId="61" fillId="7" borderId="18" xfId="0" applyFont="1" applyFill="1" applyBorder="1" applyAlignment="1">
      <alignment horizontal="center"/>
    </xf>
    <xf numFmtId="170" fontId="61" fillId="7" borderId="18" xfId="0" applyNumberFormat="1" applyFont="1" applyFill="1" applyBorder="1" applyAlignment="1">
      <alignment horizontal="right"/>
    </xf>
    <xf numFmtId="170" fontId="60" fillId="7" borderId="19" xfId="0" applyNumberFormat="1" applyFont="1" applyFill="1" applyBorder="1" applyAlignment="1">
      <alignment horizontal="right" vertical="center"/>
    </xf>
    <xf numFmtId="0" fontId="27" fillId="2" borderId="0" xfId="0" applyFont="1" applyFill="1" applyAlignment="1">
      <alignment vertical="center"/>
    </xf>
    <xf numFmtId="6" fontId="3" fillId="0" borderId="1" xfId="0" applyNumberFormat="1" applyFont="1" applyBorder="1" applyAlignment="1">
      <alignment horizontal="left" vertical="center"/>
    </xf>
    <xf numFmtId="6" fontId="3" fillId="0" borderId="18" xfId="0" applyNumberFormat="1" applyFont="1" applyBorder="1" applyAlignment="1">
      <alignment horizontal="left" vertical="center"/>
    </xf>
    <xf numFmtId="0" fontId="47" fillId="7" borderId="33" xfId="0" applyFont="1" applyFill="1" applyBorder="1" applyAlignment="1">
      <alignment horizontal="center" vertical="center" wrapText="1"/>
    </xf>
    <xf numFmtId="0" fontId="47" fillId="7" borderId="4" xfId="0" applyFont="1" applyFill="1" applyBorder="1" applyAlignment="1">
      <alignment horizontal="center" vertical="center" wrapText="1"/>
    </xf>
    <xf numFmtId="0" fontId="47" fillId="7" borderId="32" xfId="0" applyFont="1" applyFill="1" applyBorder="1" applyAlignment="1">
      <alignment horizontal="center" vertical="center" wrapText="1"/>
    </xf>
    <xf numFmtId="0" fontId="44" fillId="2" borderId="0" xfId="22" applyFont="1" applyFill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47" fillId="7" borderId="9" xfId="0" applyFont="1" applyFill="1" applyBorder="1" applyAlignment="1">
      <alignment horizontal="center" vertical="center"/>
    </xf>
    <xf numFmtId="0" fontId="47" fillId="7" borderId="10" xfId="0" applyFont="1" applyFill="1" applyBorder="1" applyAlignment="1">
      <alignment horizontal="center" vertical="center"/>
    </xf>
    <xf numFmtId="0" fontId="47" fillId="7" borderId="1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23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left" wrapText="1"/>
    </xf>
    <xf numFmtId="0" fontId="11" fillId="2" borderId="5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1" fillId="2" borderId="23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wrapText="1"/>
    </xf>
    <xf numFmtId="0" fontId="11" fillId="2" borderId="23" xfId="0" applyFont="1" applyFill="1" applyBorder="1" applyAlignment="1">
      <alignment horizontal="left" wrapText="1"/>
    </xf>
    <xf numFmtId="0" fontId="13" fillId="6" borderId="9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0" fontId="11" fillId="2" borderId="23" xfId="0" applyFont="1" applyFill="1" applyBorder="1" applyAlignment="1">
      <alignment horizontal="left" vertical="top" wrapText="1"/>
    </xf>
    <xf numFmtId="0" fontId="11" fillId="2" borderId="24" xfId="0" applyFont="1" applyFill="1" applyBorder="1" applyAlignment="1">
      <alignment horizontal="left" vertical="top" wrapText="1"/>
    </xf>
    <xf numFmtId="0" fontId="11" fillId="2" borderId="25" xfId="0" applyFont="1" applyFill="1" applyBorder="1" applyAlignment="1">
      <alignment horizontal="left" vertical="top" wrapText="1"/>
    </xf>
    <xf numFmtId="0" fontId="11" fillId="2" borderId="26" xfId="0" applyFont="1" applyFill="1" applyBorder="1" applyAlignment="1">
      <alignment horizontal="left" vertical="top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18" fillId="0" borderId="23" xfId="0" applyFont="1" applyFill="1" applyBorder="1" applyAlignment="1">
      <alignment horizontal="left" vertical="top" wrapText="1"/>
    </xf>
    <xf numFmtId="0" fontId="49" fillId="5" borderId="15" xfId="0" applyFont="1" applyFill="1" applyBorder="1" applyAlignment="1">
      <alignment horizontal="center" vertical="center"/>
    </xf>
    <xf numFmtId="0" fontId="49" fillId="5" borderId="17" xfId="0" applyFont="1" applyFill="1" applyBorder="1" applyAlignment="1">
      <alignment horizontal="center" vertical="center"/>
    </xf>
    <xf numFmtId="0" fontId="50" fillId="0" borderId="2" xfId="0" applyFont="1" applyBorder="1" applyAlignment="1">
      <alignment horizontal="left" vertical="center" wrapText="1"/>
    </xf>
    <xf numFmtId="0" fontId="50" fillId="0" borderId="4" xfId="0" applyFont="1" applyBorder="1" applyAlignment="1">
      <alignment horizontal="left" vertical="center" wrapText="1"/>
    </xf>
    <xf numFmtId="0" fontId="36" fillId="2" borderId="20" xfId="0" applyFont="1" applyFill="1" applyBorder="1" applyAlignment="1">
      <alignment horizontal="left" vertical="center"/>
    </xf>
    <xf numFmtId="0" fontId="36" fillId="2" borderId="21" xfId="0" applyFont="1" applyFill="1" applyBorder="1" applyAlignment="1">
      <alignment horizontal="left" vertical="center"/>
    </xf>
    <xf numFmtId="0" fontId="36" fillId="2" borderId="22" xfId="0" applyFont="1" applyFill="1" applyBorder="1" applyAlignment="1">
      <alignment horizontal="left" vertical="center"/>
    </xf>
    <xf numFmtId="0" fontId="36" fillId="2" borderId="5" xfId="0" applyFont="1" applyFill="1" applyBorder="1" applyAlignment="1">
      <alignment horizontal="left" vertical="center"/>
    </xf>
    <xf numFmtId="0" fontId="36" fillId="2" borderId="0" xfId="0" applyFont="1" applyFill="1" applyBorder="1" applyAlignment="1">
      <alignment horizontal="left" vertical="center"/>
    </xf>
    <xf numFmtId="0" fontId="36" fillId="2" borderId="23" xfId="0" applyFont="1" applyFill="1" applyBorder="1" applyAlignment="1">
      <alignment horizontal="left" vertical="center"/>
    </xf>
    <xf numFmtId="0" fontId="36" fillId="2" borderId="24" xfId="0" applyFont="1" applyFill="1" applyBorder="1" applyAlignment="1">
      <alignment horizontal="left" vertical="center"/>
    </xf>
    <xf numFmtId="0" fontId="36" fillId="2" borderId="25" xfId="0" applyFont="1" applyFill="1" applyBorder="1" applyAlignment="1">
      <alignment horizontal="left" vertical="center"/>
    </xf>
    <xf numFmtId="0" fontId="36" fillId="2" borderId="26" xfId="0" applyFont="1" applyFill="1" applyBorder="1" applyAlignment="1">
      <alignment horizontal="left" vertical="center"/>
    </xf>
    <xf numFmtId="0" fontId="48" fillId="0" borderId="16" xfId="22" quotePrefix="1" applyFont="1" applyBorder="1" applyAlignment="1">
      <alignment horizontal="center" vertical="center" wrapText="1"/>
    </xf>
    <xf numFmtId="0" fontId="51" fillId="0" borderId="2" xfId="0" applyFont="1" applyBorder="1" applyAlignment="1">
      <alignment horizontal="left" vertical="center"/>
    </xf>
    <xf numFmtId="0" fontId="51" fillId="0" borderId="4" xfId="0" applyFont="1" applyBorder="1" applyAlignment="1">
      <alignment horizontal="left" vertical="center"/>
    </xf>
    <xf numFmtId="0" fontId="52" fillId="0" borderId="1" xfId="0" applyFont="1" applyBorder="1" applyAlignment="1">
      <alignment vertical="center" wrapText="1"/>
    </xf>
    <xf numFmtId="0" fontId="49" fillId="6" borderId="1" xfId="0" applyFont="1" applyFill="1" applyBorder="1" applyAlignment="1">
      <alignment horizontal="center" vertical="center"/>
    </xf>
    <xf numFmtId="0" fontId="49" fillId="6" borderId="41" xfId="0" applyFont="1" applyFill="1" applyBorder="1" applyAlignment="1">
      <alignment horizontal="center" vertical="center"/>
    </xf>
    <xf numFmtId="0" fontId="49" fillId="6" borderId="5" xfId="0" applyFont="1" applyFill="1" applyBorder="1" applyAlignment="1">
      <alignment horizontal="center" vertical="center"/>
    </xf>
    <xf numFmtId="0" fontId="51" fillId="0" borderId="2" xfId="0" applyFont="1" applyBorder="1" applyAlignment="1">
      <alignment vertical="center" wrapText="1"/>
    </xf>
    <xf numFmtId="0" fontId="51" fillId="0" borderId="3" xfId="0" applyFont="1" applyBorder="1" applyAlignment="1">
      <alignment vertical="center" wrapText="1"/>
    </xf>
    <xf numFmtId="0" fontId="51" fillId="0" borderId="4" xfId="0" applyFont="1" applyBorder="1" applyAlignment="1">
      <alignment vertical="center" wrapText="1"/>
    </xf>
    <xf numFmtId="0" fontId="50" fillId="0" borderId="2" xfId="0" applyFont="1" applyBorder="1" applyAlignment="1">
      <alignment vertical="center" wrapText="1"/>
    </xf>
    <xf numFmtId="0" fontId="50" fillId="0" borderId="3" xfId="0" applyFont="1" applyBorder="1" applyAlignment="1">
      <alignment vertical="center" wrapText="1"/>
    </xf>
    <xf numFmtId="0" fontId="50" fillId="0" borderId="4" xfId="0" applyFont="1" applyBorder="1" applyAlignment="1">
      <alignment vertical="center" wrapText="1"/>
    </xf>
    <xf numFmtId="0" fontId="49" fillId="3" borderId="15" xfId="0" applyFont="1" applyFill="1" applyBorder="1" applyAlignment="1">
      <alignment horizontal="center" vertical="center"/>
    </xf>
    <xf numFmtId="0" fontId="48" fillId="0" borderId="16" xfId="22" quotePrefix="1" applyFont="1" applyBorder="1" applyAlignment="1">
      <alignment horizontal="center" vertical="center"/>
    </xf>
    <xf numFmtId="0" fontId="48" fillId="0" borderId="16" xfId="22" applyFont="1" applyBorder="1" applyAlignment="1">
      <alignment horizontal="center" vertical="center"/>
    </xf>
    <xf numFmtId="0" fontId="48" fillId="0" borderId="19" xfId="22" applyFont="1" applyBorder="1" applyAlignment="1">
      <alignment horizontal="center" vertical="center"/>
    </xf>
    <xf numFmtId="0" fontId="49" fillId="3" borderId="1" xfId="0" applyFont="1" applyFill="1" applyBorder="1" applyAlignment="1">
      <alignment horizontal="center" vertical="center"/>
    </xf>
    <xf numFmtId="0" fontId="48" fillId="0" borderId="1" xfId="22" quotePrefix="1" applyFont="1" applyBorder="1" applyAlignment="1">
      <alignment horizontal="center" vertical="center" wrapText="1"/>
    </xf>
    <xf numFmtId="0" fontId="48" fillId="0" borderId="18" xfId="22" quotePrefix="1" applyFont="1" applyBorder="1" applyAlignment="1">
      <alignment horizontal="center" vertical="center" wrapText="1"/>
    </xf>
    <xf numFmtId="14" fontId="52" fillId="0" borderId="2" xfId="0" applyNumberFormat="1" applyFont="1" applyBorder="1" applyAlignment="1">
      <alignment horizontal="center" vertical="center" wrapText="1"/>
    </xf>
    <xf numFmtId="14" fontId="51" fillId="0" borderId="3" xfId="0" applyNumberFormat="1" applyFont="1" applyBorder="1" applyAlignment="1">
      <alignment horizontal="center" vertical="center" wrapText="1"/>
    </xf>
    <xf numFmtId="14" fontId="51" fillId="0" borderId="4" xfId="0" applyNumberFormat="1" applyFont="1" applyBorder="1" applyAlignment="1">
      <alignment horizontal="center" vertical="center" wrapText="1"/>
    </xf>
    <xf numFmtId="14" fontId="51" fillId="0" borderId="2" xfId="0" applyNumberFormat="1" applyFont="1" applyBorder="1" applyAlignment="1">
      <alignment horizontal="center" vertical="center"/>
    </xf>
    <xf numFmtId="14" fontId="51" fillId="0" borderId="3" xfId="0" applyNumberFormat="1" applyFont="1" applyBorder="1" applyAlignment="1">
      <alignment horizontal="center" vertical="center"/>
    </xf>
    <xf numFmtId="14" fontId="51" fillId="0" borderId="4" xfId="0" applyNumberFormat="1" applyFont="1" applyBorder="1" applyAlignment="1">
      <alignment horizontal="center" vertical="center"/>
    </xf>
    <xf numFmtId="14" fontId="51" fillId="0" borderId="42" xfId="0" applyNumberFormat="1" applyFont="1" applyBorder="1" applyAlignment="1">
      <alignment horizontal="center" vertical="center"/>
    </xf>
    <xf numFmtId="0" fontId="49" fillId="5" borderId="1" xfId="0" applyFont="1" applyFill="1" applyBorder="1" applyAlignment="1">
      <alignment horizontal="center" vertical="center" wrapText="1"/>
    </xf>
    <xf numFmtId="0" fontId="49" fillId="5" borderId="18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170" fontId="24" fillId="0" borderId="1" xfId="0" applyNumberFormat="1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47" fillId="7" borderId="9" xfId="0" applyFont="1" applyFill="1" applyBorder="1" applyAlignment="1">
      <alignment horizontal="center" vertical="center" wrapText="1"/>
    </xf>
    <xf numFmtId="0" fontId="47" fillId="7" borderId="10" xfId="0" applyFont="1" applyFill="1" applyBorder="1" applyAlignment="1">
      <alignment horizontal="center" vertical="center" wrapText="1"/>
    </xf>
    <xf numFmtId="0" fontId="47" fillId="7" borderId="11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left" vertical="center"/>
    </xf>
    <xf numFmtId="0" fontId="34" fillId="2" borderId="10" xfId="0" applyFont="1" applyFill="1" applyBorder="1" applyAlignment="1">
      <alignment horizontal="left" vertical="center"/>
    </xf>
    <xf numFmtId="0" fontId="34" fillId="2" borderId="11" xfId="0" applyFont="1" applyFill="1" applyBorder="1" applyAlignment="1">
      <alignment horizontal="left" vertical="center"/>
    </xf>
    <xf numFmtId="170" fontId="24" fillId="0" borderId="18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54" fillId="7" borderId="9" xfId="0" applyFont="1" applyFill="1" applyBorder="1" applyAlignment="1">
      <alignment horizontal="center" vertical="center"/>
    </xf>
    <xf numFmtId="0" fontId="54" fillId="7" borderId="10" xfId="0" applyFont="1" applyFill="1" applyBorder="1" applyAlignment="1">
      <alignment horizontal="center" vertical="center"/>
    </xf>
    <xf numFmtId="0" fontId="54" fillId="7" borderId="11" xfId="0" applyFont="1" applyFill="1" applyBorder="1" applyAlignment="1">
      <alignment horizontal="center" vertical="center"/>
    </xf>
    <xf numFmtId="170" fontId="24" fillId="0" borderId="8" xfId="0" applyNumberFormat="1" applyFont="1" applyBorder="1" applyAlignment="1">
      <alignment horizontal="center"/>
    </xf>
    <xf numFmtId="170" fontId="24" fillId="0" borderId="31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55" fillId="7" borderId="12" xfId="11" applyFont="1" applyFill="1" applyBorder="1" applyAlignment="1">
      <alignment horizontal="center" vertical="center" wrapText="1"/>
    </xf>
    <xf numFmtId="0" fontId="55" fillId="7" borderId="13" xfId="11" applyFont="1" applyFill="1" applyBorder="1" applyAlignment="1">
      <alignment horizontal="center" vertical="center" wrapText="1"/>
    </xf>
    <xf numFmtId="0" fontId="55" fillId="7" borderId="29" xfId="11" applyFont="1" applyFill="1" applyBorder="1" applyAlignment="1">
      <alignment horizontal="center" vertical="center" wrapText="1"/>
    </xf>
    <xf numFmtId="0" fontId="55" fillId="7" borderId="30" xfId="11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38" fillId="0" borderId="8" xfId="0" applyFont="1" applyBorder="1" applyAlignment="1">
      <alignment vertical="center" wrapText="1"/>
    </xf>
    <xf numFmtId="0" fontId="38" fillId="0" borderId="7" xfId="0" applyFont="1" applyBorder="1" applyAlignment="1">
      <alignment vertical="center" wrapText="1"/>
    </xf>
    <xf numFmtId="0" fontId="1" fillId="6" borderId="15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right" vertical="center"/>
    </xf>
    <xf numFmtId="0" fontId="53" fillId="7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left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38" fillId="0" borderId="8" xfId="0" applyFont="1" applyBorder="1" applyAlignment="1">
      <alignment horizontal="left" vertical="center" wrapText="1"/>
    </xf>
    <xf numFmtId="0" fontId="38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53" fillId="7" borderId="15" xfId="0" applyFont="1" applyFill="1" applyBorder="1" applyAlignment="1">
      <alignment horizontal="right" vertical="center"/>
    </xf>
    <xf numFmtId="0" fontId="53" fillId="7" borderId="1" xfId="0" applyFont="1" applyFill="1" applyBorder="1" applyAlignment="1">
      <alignment horizontal="right" vertical="center"/>
    </xf>
    <xf numFmtId="0" fontId="1" fillId="2" borderId="44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3" borderId="15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53" fillId="7" borderId="17" xfId="0" applyFont="1" applyFill="1" applyBorder="1" applyAlignment="1">
      <alignment horizontal="right" vertical="center"/>
    </xf>
    <xf numFmtId="0" fontId="53" fillId="7" borderId="18" xfId="0" applyFont="1" applyFill="1" applyBorder="1" applyAlignment="1">
      <alignment horizontal="right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7" fillId="7" borderId="20" xfId="0" applyFont="1" applyFill="1" applyBorder="1" applyAlignment="1">
      <alignment horizontal="center" vertical="center"/>
    </xf>
    <xf numFmtId="0" fontId="47" fillId="7" borderId="21" xfId="0" applyFont="1" applyFill="1" applyBorder="1" applyAlignment="1">
      <alignment horizontal="center" vertical="center"/>
    </xf>
    <xf numFmtId="0" fontId="47" fillId="7" borderId="22" xfId="0" applyFont="1" applyFill="1" applyBorder="1" applyAlignment="1">
      <alignment horizontal="center" vertical="center"/>
    </xf>
    <xf numFmtId="0" fontId="39" fillId="2" borderId="9" xfId="0" applyFont="1" applyFill="1" applyBorder="1" applyAlignment="1">
      <alignment horizontal="left" vertical="center"/>
    </xf>
    <xf numFmtId="0" fontId="39" fillId="2" borderId="10" xfId="0" applyFont="1" applyFill="1" applyBorder="1" applyAlignment="1">
      <alignment horizontal="left" vertical="center"/>
    </xf>
    <xf numFmtId="0" fontId="39" fillId="2" borderId="11" xfId="0" applyFont="1" applyFill="1" applyBorder="1" applyAlignment="1">
      <alignment horizontal="left" vertical="center"/>
    </xf>
    <xf numFmtId="0" fontId="28" fillId="2" borderId="9" xfId="0" applyFont="1" applyFill="1" applyBorder="1" applyAlignment="1">
      <alignment horizontal="left" vertical="top"/>
    </xf>
    <xf numFmtId="0" fontId="28" fillId="2" borderId="10" xfId="0" applyFont="1" applyFill="1" applyBorder="1" applyAlignment="1">
      <alignment horizontal="left" vertical="top"/>
    </xf>
    <xf numFmtId="0" fontId="28" fillId="2" borderId="11" xfId="0" applyFont="1" applyFill="1" applyBorder="1" applyAlignment="1">
      <alignment horizontal="left" vertical="top"/>
    </xf>
    <xf numFmtId="0" fontId="57" fillId="7" borderId="37" xfId="0" applyFont="1" applyFill="1" applyBorder="1" applyAlignment="1">
      <alignment horizontal="center"/>
    </xf>
    <xf numFmtId="0" fontId="57" fillId="7" borderId="38" xfId="0" applyFont="1" applyFill="1" applyBorder="1" applyAlignment="1">
      <alignment horizontal="center"/>
    </xf>
    <xf numFmtId="0" fontId="57" fillId="7" borderId="30" xfId="0" applyFont="1" applyFill="1" applyBorder="1" applyAlignment="1">
      <alignment horizontal="center"/>
    </xf>
    <xf numFmtId="0" fontId="34" fillId="2" borderId="20" xfId="0" applyFont="1" applyFill="1" applyBorder="1" applyAlignment="1">
      <alignment horizontal="left" vertical="center"/>
    </xf>
    <xf numFmtId="0" fontId="34" fillId="2" borderId="21" xfId="0" applyFont="1" applyFill="1" applyBorder="1" applyAlignment="1">
      <alignment horizontal="left" vertical="center"/>
    </xf>
    <xf numFmtId="0" fontId="34" fillId="2" borderId="22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left" vertical="center"/>
    </xf>
    <xf numFmtId="0" fontId="34" fillId="2" borderId="23" xfId="0" applyFont="1" applyFill="1" applyBorder="1" applyAlignment="1">
      <alignment horizontal="left" vertical="center"/>
    </xf>
    <xf numFmtId="0" fontId="34" fillId="2" borderId="24" xfId="0" applyFont="1" applyFill="1" applyBorder="1" applyAlignment="1">
      <alignment horizontal="left" vertical="center"/>
    </xf>
    <xf numFmtId="0" fontId="34" fillId="2" borderId="25" xfId="0" applyFont="1" applyFill="1" applyBorder="1" applyAlignment="1">
      <alignment horizontal="left" vertical="center"/>
    </xf>
    <xf numFmtId="0" fontId="34" fillId="2" borderId="26" xfId="0" applyFont="1" applyFill="1" applyBorder="1" applyAlignment="1">
      <alignment horizontal="left" vertical="center"/>
    </xf>
    <xf numFmtId="0" fontId="62" fillId="2" borderId="12" xfId="0" applyFont="1" applyFill="1" applyBorder="1" applyAlignment="1">
      <alignment horizontal="center" vertical="top"/>
    </xf>
    <xf numFmtId="0" fontId="62" fillId="2" borderId="13" xfId="0" applyFont="1" applyFill="1" applyBorder="1" applyAlignment="1">
      <alignment horizontal="center" vertical="top"/>
    </xf>
    <xf numFmtId="0" fontId="62" fillId="2" borderId="14" xfId="0" applyFont="1" applyFill="1" applyBorder="1" applyAlignment="1">
      <alignment horizontal="center" vertical="top"/>
    </xf>
    <xf numFmtId="0" fontId="62" fillId="2" borderId="15" xfId="0" applyFont="1" applyFill="1" applyBorder="1" applyAlignment="1">
      <alignment horizontal="center" vertical="top"/>
    </xf>
    <xf numFmtId="0" fontId="62" fillId="2" borderId="1" xfId="0" applyFont="1" applyFill="1" applyBorder="1" applyAlignment="1">
      <alignment horizontal="center" vertical="top"/>
    </xf>
    <xf numFmtId="0" fontId="62" fillId="2" borderId="16" xfId="0" applyFont="1" applyFill="1" applyBorder="1" applyAlignment="1">
      <alignment horizontal="center" vertical="top"/>
    </xf>
    <xf numFmtId="0" fontId="62" fillId="2" borderId="17" xfId="0" applyFont="1" applyFill="1" applyBorder="1" applyAlignment="1">
      <alignment horizontal="center" vertical="top"/>
    </xf>
    <xf numFmtId="0" fontId="62" fillId="2" borderId="18" xfId="0" applyFont="1" applyFill="1" applyBorder="1" applyAlignment="1">
      <alignment horizontal="center" vertical="top"/>
    </xf>
    <xf numFmtId="0" fontId="62" fillId="2" borderId="19" xfId="0" applyFont="1" applyFill="1" applyBorder="1" applyAlignment="1">
      <alignment horizontal="center" vertical="top"/>
    </xf>
    <xf numFmtId="0" fontId="63" fillId="0" borderId="45" xfId="0" applyFont="1" applyBorder="1" applyAlignment="1">
      <alignment vertical="center"/>
    </xf>
    <xf numFmtId="0" fontId="63" fillId="0" borderId="46" xfId="0" applyFont="1" applyBorder="1" applyAlignment="1">
      <alignment vertical="center"/>
    </xf>
    <xf numFmtId="0" fontId="64" fillId="0" borderId="45" xfId="0" applyFont="1" applyBorder="1" applyAlignment="1">
      <alignment vertical="center"/>
    </xf>
    <xf numFmtId="0" fontId="64" fillId="0" borderId="46" xfId="0" applyFont="1" applyBorder="1" applyAlignment="1">
      <alignment vertical="center"/>
    </xf>
    <xf numFmtId="0" fontId="64" fillId="0" borderId="46" xfId="0" applyFont="1" applyBorder="1" applyAlignment="1">
      <alignment vertical="center" wrapText="1"/>
    </xf>
    <xf numFmtId="0" fontId="34" fillId="2" borderId="20" xfId="0" applyFont="1" applyFill="1" applyBorder="1" applyAlignment="1">
      <alignment horizontal="center" vertical="top"/>
    </xf>
    <xf numFmtId="0" fontId="65" fillId="2" borderId="21" xfId="0" applyFont="1" applyFill="1" applyBorder="1" applyAlignment="1">
      <alignment horizontal="center" vertical="top"/>
    </xf>
    <xf numFmtId="0" fontId="65" fillId="2" borderId="22" xfId="0" applyFont="1" applyFill="1" applyBorder="1" applyAlignment="1">
      <alignment horizontal="center" vertical="top"/>
    </xf>
    <xf numFmtId="0" fontId="65" fillId="2" borderId="5" xfId="0" applyFont="1" applyFill="1" applyBorder="1" applyAlignment="1">
      <alignment horizontal="center" vertical="top"/>
    </xf>
    <xf numFmtId="0" fontId="65" fillId="2" borderId="0" xfId="0" applyFont="1" applyFill="1" applyBorder="1" applyAlignment="1">
      <alignment horizontal="center" vertical="top"/>
    </xf>
    <xf numFmtId="0" fontId="65" fillId="2" borderId="23" xfId="0" applyFont="1" applyFill="1" applyBorder="1" applyAlignment="1">
      <alignment horizontal="center" vertical="top"/>
    </xf>
  </cellXfs>
  <cellStyles count="30">
    <cellStyle name="Euro" xfId="2" xr:uid="{00000000-0005-0000-0000-000000000000}"/>
    <cellStyle name="Hipervínculo" xfId="22" builtinId="8"/>
    <cellStyle name="Millares" xfId="24" builtinId="3"/>
    <cellStyle name="Millares [0] 2" xfId="4" xr:uid="{00000000-0005-0000-0000-000003000000}"/>
    <cellStyle name="Millares [0]_MATRICES PV-CVC - 082nueva" xfId="26" xr:uid="{00000000-0005-0000-0000-000004000000}"/>
    <cellStyle name="Millares 2" xfId="5" xr:uid="{00000000-0005-0000-0000-000005000000}"/>
    <cellStyle name="Millares 2 2" xfId="18" xr:uid="{00000000-0005-0000-0000-000006000000}"/>
    <cellStyle name="Millares 3" xfId="6" xr:uid="{00000000-0005-0000-0000-000007000000}"/>
    <cellStyle name="Millares 3 2" xfId="19" xr:uid="{00000000-0005-0000-0000-000008000000}"/>
    <cellStyle name="Millares 4" xfId="3" xr:uid="{00000000-0005-0000-0000-000009000000}"/>
    <cellStyle name="Millares 5" xfId="28" xr:uid="{00000000-0005-0000-0000-00000A000000}"/>
    <cellStyle name="Moneda" xfId="25" builtinId="4"/>
    <cellStyle name="Moneda [0] 2" xfId="8" xr:uid="{00000000-0005-0000-0000-00000C000000}"/>
    <cellStyle name="Moneda 2" xfId="9" xr:uid="{00000000-0005-0000-0000-00000D000000}"/>
    <cellStyle name="Moneda 2 2" xfId="17" xr:uid="{00000000-0005-0000-0000-00000E000000}"/>
    <cellStyle name="Moneda 3" xfId="7" xr:uid="{00000000-0005-0000-0000-00000F000000}"/>
    <cellStyle name="Moneda 4" xfId="29" xr:uid="{00000000-0005-0000-0000-000010000000}"/>
    <cellStyle name="Normal" xfId="0" builtinId="0"/>
    <cellStyle name="Normal 2" xfId="10" xr:uid="{00000000-0005-0000-0000-000012000000}"/>
    <cellStyle name="Normal 2 2" xfId="15" xr:uid="{00000000-0005-0000-0000-000013000000}"/>
    <cellStyle name="Normal 3" xfId="11" xr:uid="{00000000-0005-0000-0000-000014000000}"/>
    <cellStyle name="Normal 3 2" xfId="20" xr:uid="{00000000-0005-0000-0000-000015000000}"/>
    <cellStyle name="Normal 4" xfId="1" xr:uid="{00000000-0005-0000-0000-000016000000}"/>
    <cellStyle name="Porcentaje" xfId="23" builtinId="5"/>
    <cellStyle name="Porcentaje 2" xfId="13" xr:uid="{00000000-0005-0000-0000-000018000000}"/>
    <cellStyle name="Porcentaje 2 2" xfId="16" xr:uid="{00000000-0005-0000-0000-000019000000}"/>
    <cellStyle name="Porcentaje 3" xfId="14" xr:uid="{00000000-0005-0000-0000-00001A000000}"/>
    <cellStyle name="Porcentaje 3 2" xfId="21" xr:uid="{00000000-0005-0000-0000-00001B000000}"/>
    <cellStyle name="Porcentaje 4" xfId="12" xr:uid="{00000000-0005-0000-0000-00001C000000}"/>
    <cellStyle name="Porcentual 3" xfId="27" xr:uid="{00000000-0005-0000-0000-00001D000000}"/>
  </cellStyles>
  <dxfs count="0"/>
  <tableStyles count="0" defaultTableStyle="TableStyleMedium2" defaultPivotStyle="PivotStyleLight16"/>
  <colors>
    <mruColors>
      <color rgb="FF004241"/>
      <color rgb="FF669900"/>
      <color rgb="FFE2A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15875</xdr:rowOff>
    </xdr:from>
    <xdr:to>
      <xdr:col>20</xdr:col>
      <xdr:colOff>365125</xdr:colOff>
      <xdr:row>52</xdr:row>
      <xdr:rowOff>137914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C3C937-A462-5E4D-B264-0D4163085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875"/>
          <a:ext cx="17827625" cy="1002803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0</xdr:row>
      <xdr:rowOff>85725</xdr:rowOff>
    </xdr:from>
    <xdr:to>
      <xdr:col>8</xdr:col>
      <xdr:colOff>270693</xdr:colOff>
      <xdr:row>4</xdr:row>
      <xdr:rowOff>50622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85725"/>
          <a:ext cx="5157018" cy="726897"/>
        </a:xfrm>
        <a:prstGeom prst="rect">
          <a:avLst/>
        </a:prstGeom>
      </xdr:spPr>
    </xdr:pic>
    <xdr:clientData/>
  </xdr:twoCellAnchor>
  <xdr:twoCellAnchor editAs="oneCell">
    <xdr:from>
      <xdr:col>10</xdr:col>
      <xdr:colOff>314325</xdr:colOff>
      <xdr:row>0</xdr:row>
      <xdr:rowOff>180975</xdr:rowOff>
    </xdr:from>
    <xdr:to>
      <xdr:col>10</xdr:col>
      <xdr:colOff>661707</xdr:colOff>
      <xdr:row>2</xdr:row>
      <xdr:rowOff>100099</xdr:rowOff>
    </xdr:to>
    <xdr:pic>
      <xdr:nvPicPr>
        <xdr:cNvPr id="7" name="Google Shape;283;g1045ebef7ff_0_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10715625" y="18097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1322295</xdr:colOff>
      <xdr:row>34</xdr:row>
      <xdr:rowOff>212912</xdr:rowOff>
    </xdr:from>
    <xdr:to>
      <xdr:col>11</xdr:col>
      <xdr:colOff>1669677</xdr:colOff>
      <xdr:row>34</xdr:row>
      <xdr:rowOff>508554</xdr:rowOff>
    </xdr:to>
    <xdr:pic>
      <xdr:nvPicPr>
        <xdr:cNvPr id="12" name="Google Shape;283;g1045ebef7ff_0_8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455089" y="15564971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1568824</xdr:colOff>
      <xdr:row>31</xdr:row>
      <xdr:rowOff>504266</xdr:rowOff>
    </xdr:from>
    <xdr:to>
      <xdr:col>11</xdr:col>
      <xdr:colOff>1916206</xdr:colOff>
      <xdr:row>32</xdr:row>
      <xdr:rowOff>255301</xdr:rowOff>
    </xdr:to>
    <xdr:pic>
      <xdr:nvPicPr>
        <xdr:cNvPr id="13" name="Google Shape;283;g1045ebef7ff_0_8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701618" y="1465729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2308412</xdr:colOff>
      <xdr:row>30</xdr:row>
      <xdr:rowOff>560294</xdr:rowOff>
    </xdr:from>
    <xdr:to>
      <xdr:col>11</xdr:col>
      <xdr:colOff>2655794</xdr:colOff>
      <xdr:row>31</xdr:row>
      <xdr:rowOff>255301</xdr:rowOff>
    </xdr:to>
    <xdr:pic>
      <xdr:nvPicPr>
        <xdr:cNvPr id="14" name="Google Shape;283;g1045ebef7ff_0_8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1441206" y="14108206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1804147</xdr:colOff>
      <xdr:row>29</xdr:row>
      <xdr:rowOff>190500</xdr:rowOff>
    </xdr:from>
    <xdr:to>
      <xdr:col>11</xdr:col>
      <xdr:colOff>2151529</xdr:colOff>
      <xdr:row>30</xdr:row>
      <xdr:rowOff>255301</xdr:rowOff>
    </xdr:to>
    <xdr:pic>
      <xdr:nvPicPr>
        <xdr:cNvPr id="15" name="Google Shape;283;g1045ebef7ff_0_8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936941" y="13503088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2050676</xdr:colOff>
      <xdr:row>28</xdr:row>
      <xdr:rowOff>100853</xdr:rowOff>
    </xdr:from>
    <xdr:to>
      <xdr:col>11</xdr:col>
      <xdr:colOff>2398058</xdr:colOff>
      <xdr:row>29</xdr:row>
      <xdr:rowOff>199269</xdr:rowOff>
    </xdr:to>
    <xdr:pic>
      <xdr:nvPicPr>
        <xdr:cNvPr id="16" name="Google Shape;283;g1045ebef7ff_0_8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1183470" y="1321173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1131795</xdr:colOff>
      <xdr:row>25</xdr:row>
      <xdr:rowOff>448235</xdr:rowOff>
    </xdr:from>
    <xdr:to>
      <xdr:col>11</xdr:col>
      <xdr:colOff>1479177</xdr:colOff>
      <xdr:row>26</xdr:row>
      <xdr:rowOff>210477</xdr:rowOff>
    </xdr:to>
    <xdr:pic>
      <xdr:nvPicPr>
        <xdr:cNvPr id="17" name="Google Shape;283;g1045ebef7ff_0_8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264589" y="10802470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1109382</xdr:colOff>
      <xdr:row>23</xdr:row>
      <xdr:rowOff>1479176</xdr:rowOff>
    </xdr:from>
    <xdr:to>
      <xdr:col>11</xdr:col>
      <xdr:colOff>1456764</xdr:colOff>
      <xdr:row>24</xdr:row>
      <xdr:rowOff>232889</xdr:rowOff>
    </xdr:to>
    <xdr:pic>
      <xdr:nvPicPr>
        <xdr:cNvPr id="18" name="Google Shape;283;g1045ebef7ff_0_8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242176" y="9816352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1154206</xdr:colOff>
      <xdr:row>18</xdr:row>
      <xdr:rowOff>358587</xdr:rowOff>
    </xdr:from>
    <xdr:to>
      <xdr:col>11</xdr:col>
      <xdr:colOff>1501588</xdr:colOff>
      <xdr:row>19</xdr:row>
      <xdr:rowOff>244092</xdr:rowOff>
    </xdr:to>
    <xdr:pic>
      <xdr:nvPicPr>
        <xdr:cNvPr id="19" name="Google Shape;283;g1045ebef7ff_0_8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287000" y="6745940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315434</xdr:colOff>
      <xdr:row>1</xdr:row>
      <xdr:rowOff>168087</xdr:rowOff>
    </xdr:from>
    <xdr:to>
      <xdr:col>10</xdr:col>
      <xdr:colOff>1215497</xdr:colOff>
      <xdr:row>3</xdr:row>
      <xdr:rowOff>773204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434" y="358587"/>
          <a:ext cx="6996063" cy="9861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62355</xdr:colOff>
      <xdr:row>9</xdr:row>
      <xdr:rowOff>68579</xdr:rowOff>
    </xdr:from>
    <xdr:to>
      <xdr:col>9</xdr:col>
      <xdr:colOff>1083944</xdr:colOff>
      <xdr:row>13</xdr:row>
      <xdr:rowOff>51966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49480" y="2192654"/>
          <a:ext cx="1021589" cy="1374037"/>
        </a:xfrm>
        <a:prstGeom prst="rect">
          <a:avLst/>
        </a:prstGeom>
      </xdr:spPr>
    </xdr:pic>
    <xdr:clientData/>
  </xdr:twoCellAnchor>
  <xdr:twoCellAnchor editAs="oneCell">
    <xdr:from>
      <xdr:col>7</xdr:col>
      <xdr:colOff>143123</xdr:colOff>
      <xdr:row>22</xdr:row>
      <xdr:rowOff>132520</xdr:rowOff>
    </xdr:from>
    <xdr:to>
      <xdr:col>7</xdr:col>
      <xdr:colOff>1170927</xdr:colOff>
      <xdr:row>24</xdr:row>
      <xdr:rowOff>199427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654" t="28801" r="58375" b="10639"/>
        <a:stretch/>
      </xdr:blipFill>
      <xdr:spPr>
        <a:xfrm>
          <a:off x="9149963" y="3660580"/>
          <a:ext cx="1027804" cy="981307"/>
        </a:xfrm>
        <a:prstGeom prst="ellipse">
          <a:avLst/>
        </a:prstGeom>
      </xdr:spPr>
    </xdr:pic>
    <xdr:clientData/>
  </xdr:twoCellAnchor>
  <xdr:twoCellAnchor editAs="oneCell">
    <xdr:from>
      <xdr:col>9</xdr:col>
      <xdr:colOff>137160</xdr:colOff>
      <xdr:row>21</xdr:row>
      <xdr:rowOff>83820</xdr:rowOff>
    </xdr:from>
    <xdr:to>
      <xdr:col>9</xdr:col>
      <xdr:colOff>982980</xdr:colOff>
      <xdr:row>24</xdr:row>
      <xdr:rowOff>265640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50040" y="3482340"/>
          <a:ext cx="845820" cy="1289260"/>
        </a:xfrm>
        <a:prstGeom prst="rect">
          <a:avLst/>
        </a:prstGeom>
      </xdr:spPr>
    </xdr:pic>
    <xdr:clientData/>
  </xdr:twoCellAnchor>
  <xdr:twoCellAnchor editAs="oneCell">
    <xdr:from>
      <xdr:col>9</xdr:col>
      <xdr:colOff>167640</xdr:colOff>
      <xdr:row>25</xdr:row>
      <xdr:rowOff>7619</xdr:rowOff>
    </xdr:from>
    <xdr:to>
      <xdr:col>9</xdr:col>
      <xdr:colOff>1043940</xdr:colOff>
      <xdr:row>25</xdr:row>
      <xdr:rowOff>1107574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780520" y="4838699"/>
          <a:ext cx="876300" cy="1099955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26</xdr:row>
      <xdr:rowOff>66040</xdr:rowOff>
    </xdr:from>
    <xdr:to>
      <xdr:col>9</xdr:col>
      <xdr:colOff>914544</xdr:colOff>
      <xdr:row>27</xdr:row>
      <xdr:rowOff>457413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41480" y="6040120"/>
          <a:ext cx="685944" cy="1016213"/>
        </a:xfrm>
        <a:prstGeom prst="rect">
          <a:avLst/>
        </a:prstGeom>
      </xdr:spPr>
    </xdr:pic>
    <xdr:clientData/>
  </xdr:twoCellAnchor>
  <xdr:twoCellAnchor editAs="oneCell">
    <xdr:from>
      <xdr:col>5</xdr:col>
      <xdr:colOff>24303</xdr:colOff>
      <xdr:row>1</xdr:row>
      <xdr:rowOff>19052</xdr:rowOff>
    </xdr:from>
    <xdr:to>
      <xdr:col>9</xdr:col>
      <xdr:colOff>1111394</xdr:colOff>
      <xdr:row>4</xdr:row>
      <xdr:rowOff>352425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7028" y="180977"/>
          <a:ext cx="5811492" cy="819148"/>
        </a:xfrm>
        <a:prstGeom prst="rect">
          <a:avLst/>
        </a:prstGeom>
      </xdr:spPr>
    </xdr:pic>
    <xdr:clientData/>
  </xdr:twoCellAnchor>
  <xdr:twoCellAnchor editAs="oneCell">
    <xdr:from>
      <xdr:col>11</xdr:col>
      <xdr:colOff>352425</xdr:colOff>
      <xdr:row>0</xdr:row>
      <xdr:rowOff>142875</xdr:rowOff>
    </xdr:from>
    <xdr:to>
      <xdr:col>11</xdr:col>
      <xdr:colOff>699807</xdr:colOff>
      <xdr:row>2</xdr:row>
      <xdr:rowOff>90574</xdr:rowOff>
    </xdr:to>
    <xdr:pic>
      <xdr:nvPicPr>
        <xdr:cNvPr id="19" name="Google Shape;283;g1045ebef7ff_0_80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7">
          <a:alphaModFix/>
        </a:blip>
        <a:srcRect/>
        <a:stretch/>
      </xdr:blipFill>
      <xdr:spPr>
        <a:xfrm>
          <a:off x="13563600" y="14287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681065</xdr:colOff>
      <xdr:row>41</xdr:row>
      <xdr:rowOff>84881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77065" cy="7912699"/>
        </a:xfrm>
        <a:prstGeom prst="rect">
          <a:avLst/>
        </a:prstGeom>
      </xdr:spPr>
    </xdr:pic>
    <xdr:clientData/>
  </xdr:twoCellAnchor>
  <xdr:twoCellAnchor editAs="oneCell">
    <xdr:from>
      <xdr:col>13</xdr:col>
      <xdr:colOff>415636</xdr:colOff>
      <xdr:row>0</xdr:row>
      <xdr:rowOff>155863</xdr:rowOff>
    </xdr:from>
    <xdr:to>
      <xdr:col>14</xdr:col>
      <xdr:colOff>1018</xdr:colOff>
      <xdr:row>2</xdr:row>
      <xdr:rowOff>66328</xdr:rowOff>
    </xdr:to>
    <xdr:pic>
      <xdr:nvPicPr>
        <xdr:cNvPr id="3" name="Google Shape;283;g1045ebef7ff_0_8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10546772" y="155863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152400</xdr:rowOff>
    </xdr:from>
    <xdr:to>
      <xdr:col>8</xdr:col>
      <xdr:colOff>833465</xdr:colOff>
      <xdr:row>42</xdr:row>
      <xdr:rowOff>41009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10CC7C98-84E9-FD4D-BE62-901E18E94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52400"/>
          <a:ext cx="7700701" cy="815515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361950</xdr:colOff>
      <xdr:row>1</xdr:row>
      <xdr:rowOff>333375</xdr:rowOff>
    </xdr:from>
    <xdr:to>
      <xdr:col>8</xdr:col>
      <xdr:colOff>709332</xdr:colOff>
      <xdr:row>3</xdr:row>
      <xdr:rowOff>33424</xdr:rowOff>
    </xdr:to>
    <xdr:pic>
      <xdr:nvPicPr>
        <xdr:cNvPr id="3" name="Google Shape;283;g1045ebef7ff_0_8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9991725" y="33337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360666</xdr:colOff>
      <xdr:row>0</xdr:row>
      <xdr:rowOff>0</xdr:rowOff>
    </xdr:from>
    <xdr:to>
      <xdr:col>6</xdr:col>
      <xdr:colOff>1006223</xdr:colOff>
      <xdr:row>0</xdr:row>
      <xdr:rowOff>704850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5366" y="0"/>
          <a:ext cx="5000599" cy="704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359241</xdr:colOff>
      <xdr:row>2</xdr:row>
      <xdr:rowOff>2173</xdr:rowOff>
    </xdr:from>
    <xdr:to>
      <xdr:col>6</xdr:col>
      <xdr:colOff>1129811</xdr:colOff>
      <xdr:row>4</xdr:row>
      <xdr:rowOff>250208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241" y="383173"/>
          <a:ext cx="5003334" cy="7052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2647950</xdr:colOff>
      <xdr:row>0</xdr:row>
      <xdr:rowOff>104775</xdr:rowOff>
    </xdr:from>
    <xdr:to>
      <xdr:col>5</xdr:col>
      <xdr:colOff>616949</xdr:colOff>
      <xdr:row>0</xdr:row>
      <xdr:rowOff>810010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125" y="104775"/>
          <a:ext cx="5003334" cy="7052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386533</xdr:colOff>
      <xdr:row>0</xdr:row>
      <xdr:rowOff>104775</xdr:rowOff>
    </xdr:from>
    <xdr:to>
      <xdr:col>5</xdr:col>
      <xdr:colOff>1314451</xdr:colOff>
      <xdr:row>0</xdr:row>
      <xdr:rowOff>831672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6833" y="104775"/>
          <a:ext cx="5157018" cy="7268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317210</xdr:rowOff>
    </xdr:from>
    <xdr:to>
      <xdr:col>6</xdr:col>
      <xdr:colOff>3993</xdr:colOff>
      <xdr:row>0</xdr:row>
      <xdr:rowOff>955497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317210"/>
          <a:ext cx="4528368" cy="638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8:N31"/>
  <sheetViews>
    <sheetView tabSelected="1" zoomScale="80" zoomScaleNormal="80" workbookViewId="0">
      <selection activeCell="V58" sqref="V58"/>
    </sheetView>
  </sheetViews>
  <sheetFormatPr baseColWidth="10" defaultColWidth="11.3984375" defaultRowHeight="14.25" x14ac:dyDescent="0.45"/>
  <cols>
    <col min="1" max="16384" width="11.3984375" style="23"/>
  </cols>
  <sheetData>
    <row r="8" spans="14:14" x14ac:dyDescent="0.45">
      <c r="N8" s="169"/>
    </row>
    <row r="30" spans="1:13" s="228" customFormat="1" ht="12.95" customHeight="1" x14ac:dyDescent="0.45">
      <c r="A30" s="234"/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4"/>
      <c r="M30" s="234"/>
    </row>
    <row r="31" spans="1:13" ht="18" customHeight="1" x14ac:dyDescent="0.45"/>
  </sheetData>
  <mergeCells count="1">
    <mergeCell ref="A30:M30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</sheetPr>
  <dimension ref="A1:BK444"/>
  <sheetViews>
    <sheetView zoomScale="110" zoomScaleNormal="110" workbookViewId="0">
      <selection activeCell="F10" sqref="F10"/>
    </sheetView>
  </sheetViews>
  <sheetFormatPr baseColWidth="10" defaultColWidth="11.3984375" defaultRowHeight="14.25" x14ac:dyDescent="0.45"/>
  <cols>
    <col min="1" max="1" width="11.3984375" style="23"/>
    <col min="2" max="2" width="14.3984375" customWidth="1"/>
    <col min="3" max="3" width="13.3984375" bestFit="1" customWidth="1"/>
    <col min="4" max="4" width="17.3984375" customWidth="1"/>
    <col min="5" max="5" width="13.265625" bestFit="1" customWidth="1"/>
    <col min="6" max="6" width="36.86328125" customWidth="1"/>
    <col min="7" max="7" width="24.73046875" style="21" customWidth="1"/>
    <col min="8" max="8" width="16.73046875" style="21" customWidth="1"/>
    <col min="9" max="9" width="16.3984375" customWidth="1"/>
    <col min="10" max="63" width="11.3984375" style="23"/>
  </cols>
  <sheetData>
    <row r="1" spans="1:63" x14ac:dyDescent="0.45">
      <c r="B1" s="376" t="s">
        <v>258</v>
      </c>
      <c r="C1" s="377"/>
      <c r="D1" s="377"/>
      <c r="E1" s="377"/>
      <c r="F1" s="377"/>
      <c r="G1" s="377"/>
      <c r="H1" s="377"/>
      <c r="I1" s="378"/>
      <c r="J1" s="111" t="s">
        <v>23</v>
      </c>
    </row>
    <row r="2" spans="1:63" x14ac:dyDescent="0.45">
      <c r="B2" s="379"/>
      <c r="C2" s="380"/>
      <c r="D2" s="380"/>
      <c r="E2" s="380"/>
      <c r="F2" s="380"/>
      <c r="G2" s="380"/>
      <c r="H2" s="380"/>
      <c r="I2" s="381"/>
    </row>
    <row r="3" spans="1:63" x14ac:dyDescent="0.45">
      <c r="B3" s="379"/>
      <c r="C3" s="380"/>
      <c r="D3" s="380"/>
      <c r="E3" s="380"/>
      <c r="F3" s="380"/>
      <c r="G3" s="380"/>
      <c r="H3" s="380"/>
      <c r="I3" s="381"/>
    </row>
    <row r="4" spans="1:63" x14ac:dyDescent="0.45">
      <c r="B4" s="379"/>
      <c r="C4" s="380"/>
      <c r="D4" s="380"/>
      <c r="E4" s="380"/>
      <c r="F4" s="380"/>
      <c r="G4" s="380"/>
      <c r="H4" s="380"/>
      <c r="I4" s="381"/>
    </row>
    <row r="5" spans="1:63" ht="14.65" thickBot="1" x14ac:dyDescent="0.5">
      <c r="B5" s="382"/>
      <c r="C5" s="383"/>
      <c r="D5" s="383"/>
      <c r="E5" s="383"/>
      <c r="F5" s="383"/>
      <c r="G5" s="383"/>
      <c r="H5" s="383"/>
      <c r="I5" s="384"/>
    </row>
    <row r="6" spans="1:63" s="104" customFormat="1" ht="44.25" customHeight="1" x14ac:dyDescent="0.45">
      <c r="A6" s="222"/>
      <c r="B6" s="231" t="s">
        <v>24</v>
      </c>
      <c r="C6" s="232" t="s">
        <v>25</v>
      </c>
      <c r="D6" s="232" t="s">
        <v>26</v>
      </c>
      <c r="E6" s="232" t="s">
        <v>217</v>
      </c>
      <c r="F6" s="232" t="s">
        <v>120</v>
      </c>
      <c r="G6" s="232" t="s">
        <v>218</v>
      </c>
      <c r="H6" s="232" t="s">
        <v>219</v>
      </c>
      <c r="I6" s="233" t="s">
        <v>220</v>
      </c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222"/>
      <c r="AP6" s="222"/>
      <c r="AQ6" s="222"/>
      <c r="AR6" s="222"/>
      <c r="AS6" s="222"/>
      <c r="AT6" s="222"/>
      <c r="AU6" s="222"/>
      <c r="AV6" s="222"/>
      <c r="AW6" s="222"/>
      <c r="AX6" s="222"/>
      <c r="AY6" s="222"/>
      <c r="AZ6" s="222"/>
      <c r="BA6" s="222"/>
      <c r="BB6" s="222"/>
      <c r="BC6" s="222"/>
      <c r="BD6" s="222"/>
      <c r="BE6" s="222"/>
      <c r="BF6" s="222"/>
      <c r="BG6" s="222"/>
      <c r="BH6" s="222"/>
      <c r="BI6" s="222"/>
      <c r="BJ6" s="222"/>
      <c r="BK6" s="222"/>
    </row>
    <row r="7" spans="1:63" ht="102" x14ac:dyDescent="0.45">
      <c r="B7" s="109" t="s">
        <v>221</v>
      </c>
      <c r="C7" s="105" t="s">
        <v>33</v>
      </c>
      <c r="D7" s="105" t="s">
        <v>34</v>
      </c>
      <c r="E7" s="105" t="s">
        <v>122</v>
      </c>
      <c r="F7" s="134" t="s">
        <v>222</v>
      </c>
      <c r="G7" s="105" t="s">
        <v>223</v>
      </c>
      <c r="H7" s="229">
        <v>2000000</v>
      </c>
      <c r="I7" s="106" t="s">
        <v>96</v>
      </c>
    </row>
    <row r="8" spans="1:63" ht="63.75" x14ac:dyDescent="0.45">
      <c r="B8" s="109" t="s">
        <v>221</v>
      </c>
      <c r="C8" s="105" t="s">
        <v>33</v>
      </c>
      <c r="D8" s="105" t="s">
        <v>34</v>
      </c>
      <c r="E8" s="105" t="s">
        <v>124</v>
      </c>
      <c r="F8" s="105" t="s">
        <v>224</v>
      </c>
      <c r="G8" s="105" t="s">
        <v>223</v>
      </c>
      <c r="H8" s="229">
        <v>1000000</v>
      </c>
      <c r="I8" s="106" t="s">
        <v>98</v>
      </c>
    </row>
    <row r="9" spans="1:63" ht="77.099999999999994" customHeight="1" thickBot="1" x14ac:dyDescent="0.5">
      <c r="B9" s="110" t="s">
        <v>221</v>
      </c>
      <c r="C9" s="107" t="s">
        <v>51</v>
      </c>
      <c r="D9" s="107" t="s">
        <v>225</v>
      </c>
      <c r="E9" s="107" t="s">
        <v>226</v>
      </c>
      <c r="F9" s="107" t="s">
        <v>227</v>
      </c>
      <c r="G9" s="107" t="s">
        <v>228</v>
      </c>
      <c r="H9" s="230">
        <v>20000000</v>
      </c>
      <c r="I9" s="108" t="s">
        <v>98</v>
      </c>
    </row>
    <row r="10" spans="1:63" s="23" customFormat="1" x14ac:dyDescent="0.45">
      <c r="B10" s="221"/>
      <c r="C10" s="221"/>
      <c r="D10" s="221"/>
      <c r="E10" s="221"/>
      <c r="F10" s="221"/>
      <c r="G10" s="221"/>
      <c r="H10" s="221"/>
      <c r="I10" s="221"/>
      <c r="J10" s="138"/>
    </row>
    <row r="11" spans="1:63" s="23" customFormat="1" x14ac:dyDescent="0.45">
      <c r="B11" s="221"/>
      <c r="C11" s="221"/>
      <c r="D11" s="221"/>
      <c r="E11" s="221"/>
      <c r="F11" s="221"/>
      <c r="G11" s="221"/>
      <c r="H11" s="221"/>
      <c r="I11" s="221"/>
      <c r="J11" s="138"/>
    </row>
    <row r="12" spans="1:63" s="23" customFormat="1" x14ac:dyDescent="0.45">
      <c r="B12" s="221"/>
      <c r="C12" s="221"/>
      <c r="D12" s="221"/>
      <c r="E12" s="221"/>
      <c r="F12" s="221"/>
      <c r="G12" s="221"/>
      <c r="H12" s="221"/>
      <c r="I12" s="221"/>
      <c r="J12" s="138"/>
    </row>
    <row r="13" spans="1:63" s="23" customFormat="1" x14ac:dyDescent="0.45">
      <c r="B13" s="221"/>
      <c r="C13" s="221"/>
      <c r="D13" s="221"/>
      <c r="E13" s="221"/>
      <c r="F13" s="221"/>
      <c r="G13" s="221"/>
      <c r="H13" s="221"/>
      <c r="I13" s="221"/>
      <c r="J13" s="138"/>
    </row>
    <row r="14" spans="1:63" s="23" customFormat="1" x14ac:dyDescent="0.45">
      <c r="B14" s="221"/>
      <c r="C14" s="221"/>
      <c r="D14" s="221"/>
      <c r="E14" s="221"/>
      <c r="F14" s="221"/>
      <c r="G14" s="221"/>
      <c r="H14" s="221"/>
      <c r="I14" s="221"/>
      <c r="J14" s="138"/>
    </row>
    <row r="15" spans="1:63" s="23" customFormat="1" x14ac:dyDescent="0.45">
      <c r="B15" s="221"/>
      <c r="C15" s="221"/>
      <c r="D15" s="221"/>
      <c r="E15" s="221"/>
      <c r="F15" s="221"/>
      <c r="G15" s="221"/>
      <c r="H15" s="221"/>
      <c r="I15" s="221"/>
      <c r="J15" s="138"/>
    </row>
    <row r="16" spans="1:63" s="23" customFormat="1" x14ac:dyDescent="0.45">
      <c r="B16" s="221"/>
      <c r="C16" s="221"/>
      <c r="D16" s="221"/>
      <c r="E16" s="221"/>
      <c r="F16" s="221"/>
      <c r="G16" s="221"/>
      <c r="H16" s="221"/>
      <c r="I16" s="221"/>
      <c r="J16" s="138"/>
    </row>
    <row r="17" spans="2:10" s="23" customFormat="1" x14ac:dyDescent="0.45">
      <c r="B17" s="221"/>
      <c r="C17" s="221"/>
      <c r="D17" s="221"/>
      <c r="E17" s="221"/>
      <c r="F17" s="221"/>
      <c r="G17" s="221"/>
      <c r="H17" s="221"/>
      <c r="I17" s="221"/>
      <c r="J17" s="138"/>
    </row>
    <row r="18" spans="2:10" s="23" customFormat="1" x14ac:dyDescent="0.45">
      <c r="B18" s="138"/>
      <c r="C18" s="138"/>
      <c r="D18" s="138"/>
      <c r="E18" s="138"/>
      <c r="F18" s="138"/>
      <c r="G18" s="138"/>
      <c r="H18" s="138"/>
      <c r="I18" s="138"/>
      <c r="J18" s="138"/>
    </row>
    <row r="19" spans="2:10" s="23" customFormat="1" x14ac:dyDescent="0.45">
      <c r="B19" s="138"/>
      <c r="C19" s="138"/>
      <c r="D19" s="138"/>
      <c r="E19" s="138"/>
      <c r="F19" s="138"/>
      <c r="G19" s="138"/>
      <c r="H19" s="138"/>
      <c r="I19" s="138"/>
      <c r="J19" s="138"/>
    </row>
    <row r="20" spans="2:10" s="23" customFormat="1" x14ac:dyDescent="0.45"/>
    <row r="21" spans="2:10" s="23" customFormat="1" x14ac:dyDescent="0.45"/>
    <row r="22" spans="2:10" s="23" customFormat="1" x14ac:dyDescent="0.45"/>
    <row r="23" spans="2:10" s="23" customFormat="1" x14ac:dyDescent="0.45"/>
    <row r="24" spans="2:10" s="23" customFormat="1" x14ac:dyDescent="0.45"/>
    <row r="25" spans="2:10" s="23" customFormat="1" x14ac:dyDescent="0.45"/>
    <row r="26" spans="2:10" s="23" customFormat="1" x14ac:dyDescent="0.45"/>
    <row r="27" spans="2:10" s="23" customFormat="1" x14ac:dyDescent="0.45"/>
    <row r="28" spans="2:10" s="23" customFormat="1" x14ac:dyDescent="0.45"/>
    <row r="29" spans="2:10" s="23" customFormat="1" x14ac:dyDescent="0.45"/>
    <row r="30" spans="2:10" s="23" customFormat="1" x14ac:dyDescent="0.45"/>
    <row r="31" spans="2:10" s="23" customFormat="1" x14ac:dyDescent="0.45"/>
    <row r="32" spans="2:10" s="23" customFormat="1" x14ac:dyDescent="0.45"/>
    <row r="33" s="23" customFormat="1" x14ac:dyDescent="0.45"/>
    <row r="34" s="23" customFormat="1" x14ac:dyDescent="0.45"/>
    <row r="35" s="23" customFormat="1" x14ac:dyDescent="0.45"/>
    <row r="36" s="23" customFormat="1" x14ac:dyDescent="0.45"/>
    <row r="37" s="23" customFormat="1" x14ac:dyDescent="0.45"/>
    <row r="38" s="23" customFormat="1" x14ac:dyDescent="0.45"/>
    <row r="39" s="23" customFormat="1" x14ac:dyDescent="0.45"/>
    <row r="40" s="23" customFormat="1" x14ac:dyDescent="0.45"/>
    <row r="41" s="23" customFormat="1" x14ac:dyDescent="0.45"/>
    <row r="42" s="23" customFormat="1" x14ac:dyDescent="0.45"/>
    <row r="43" s="23" customFormat="1" x14ac:dyDescent="0.45"/>
    <row r="44" s="23" customFormat="1" x14ac:dyDescent="0.45"/>
    <row r="45" s="23" customFormat="1" x14ac:dyDescent="0.45"/>
    <row r="46" s="23" customFormat="1" x14ac:dyDescent="0.45"/>
    <row r="47" s="23" customFormat="1" x14ac:dyDescent="0.45"/>
    <row r="48" s="23" customFormat="1" x14ac:dyDescent="0.45"/>
    <row r="49" s="23" customFormat="1" x14ac:dyDescent="0.45"/>
    <row r="50" s="23" customFormat="1" x14ac:dyDescent="0.45"/>
    <row r="51" s="23" customFormat="1" x14ac:dyDescent="0.45"/>
    <row r="52" s="23" customFormat="1" x14ac:dyDescent="0.45"/>
    <row r="53" s="23" customFormat="1" x14ac:dyDescent="0.45"/>
    <row r="54" s="23" customFormat="1" x14ac:dyDescent="0.45"/>
    <row r="55" s="23" customFormat="1" x14ac:dyDescent="0.45"/>
    <row r="56" s="23" customFormat="1" x14ac:dyDescent="0.45"/>
    <row r="57" s="23" customFormat="1" x14ac:dyDescent="0.45"/>
    <row r="58" s="23" customFormat="1" x14ac:dyDescent="0.45"/>
    <row r="59" s="23" customFormat="1" x14ac:dyDescent="0.45"/>
    <row r="60" s="23" customFormat="1" x14ac:dyDescent="0.45"/>
    <row r="61" s="23" customFormat="1" x14ac:dyDescent="0.45"/>
    <row r="62" s="23" customFormat="1" x14ac:dyDescent="0.45"/>
    <row r="63" s="23" customFormat="1" x14ac:dyDescent="0.45"/>
    <row r="64" s="23" customFormat="1" x14ac:dyDescent="0.45"/>
    <row r="65" s="23" customFormat="1" x14ac:dyDescent="0.45"/>
    <row r="66" s="23" customFormat="1" x14ac:dyDescent="0.45"/>
    <row r="67" s="23" customFormat="1" x14ac:dyDescent="0.45"/>
    <row r="68" s="23" customFormat="1" x14ac:dyDescent="0.45"/>
    <row r="69" s="23" customFormat="1" x14ac:dyDescent="0.45"/>
    <row r="70" s="23" customFormat="1" x14ac:dyDescent="0.45"/>
    <row r="71" s="23" customFormat="1" x14ac:dyDescent="0.45"/>
    <row r="72" s="23" customFormat="1" x14ac:dyDescent="0.45"/>
    <row r="73" s="23" customFormat="1" x14ac:dyDescent="0.45"/>
    <row r="74" s="23" customFormat="1" x14ac:dyDescent="0.45"/>
    <row r="75" s="23" customFormat="1" x14ac:dyDescent="0.45"/>
    <row r="76" s="23" customFormat="1" x14ac:dyDescent="0.45"/>
    <row r="77" s="23" customFormat="1" x14ac:dyDescent="0.45"/>
    <row r="78" s="23" customFormat="1" x14ac:dyDescent="0.45"/>
    <row r="79" s="23" customFormat="1" x14ac:dyDescent="0.45"/>
    <row r="80" s="23" customFormat="1" x14ac:dyDescent="0.45"/>
    <row r="81" s="23" customFormat="1" x14ac:dyDescent="0.45"/>
    <row r="82" s="23" customFormat="1" x14ac:dyDescent="0.45"/>
    <row r="83" s="23" customFormat="1" x14ac:dyDescent="0.45"/>
    <row r="84" s="23" customFormat="1" x14ac:dyDescent="0.45"/>
    <row r="85" s="23" customFormat="1" x14ac:dyDescent="0.45"/>
    <row r="86" s="23" customFormat="1" x14ac:dyDescent="0.45"/>
    <row r="87" s="23" customFormat="1" x14ac:dyDescent="0.45"/>
    <row r="88" s="23" customFormat="1" x14ac:dyDescent="0.45"/>
    <row r="89" s="23" customFormat="1" x14ac:dyDescent="0.45"/>
    <row r="90" s="23" customFormat="1" x14ac:dyDescent="0.45"/>
    <row r="91" s="23" customFormat="1" x14ac:dyDescent="0.45"/>
    <row r="92" s="23" customFormat="1" x14ac:dyDescent="0.45"/>
    <row r="93" s="23" customFormat="1" x14ac:dyDescent="0.45"/>
    <row r="94" s="23" customFormat="1" x14ac:dyDescent="0.45"/>
    <row r="95" s="23" customFormat="1" x14ac:dyDescent="0.45"/>
    <row r="96" s="23" customFormat="1" x14ac:dyDescent="0.45"/>
    <row r="97" s="23" customFormat="1" x14ac:dyDescent="0.45"/>
    <row r="98" s="23" customFormat="1" x14ac:dyDescent="0.45"/>
    <row r="99" s="23" customFormat="1" x14ac:dyDescent="0.45"/>
    <row r="100" s="23" customFormat="1" x14ac:dyDescent="0.45"/>
    <row r="101" s="23" customFormat="1" x14ac:dyDescent="0.45"/>
    <row r="102" s="23" customFormat="1" x14ac:dyDescent="0.45"/>
    <row r="103" s="23" customFormat="1" x14ac:dyDescent="0.45"/>
    <row r="104" s="23" customFormat="1" x14ac:dyDescent="0.45"/>
    <row r="105" s="23" customFormat="1" x14ac:dyDescent="0.45"/>
    <row r="106" s="23" customFormat="1" x14ac:dyDescent="0.45"/>
    <row r="107" s="23" customFormat="1" x14ac:dyDescent="0.45"/>
    <row r="108" s="23" customFormat="1" x14ac:dyDescent="0.45"/>
    <row r="109" s="23" customFormat="1" x14ac:dyDescent="0.45"/>
    <row r="110" s="23" customFormat="1" x14ac:dyDescent="0.45"/>
    <row r="111" s="23" customFormat="1" x14ac:dyDescent="0.45"/>
    <row r="112" s="23" customFormat="1" x14ac:dyDescent="0.45"/>
    <row r="113" s="23" customFormat="1" x14ac:dyDescent="0.45"/>
    <row r="114" s="23" customFormat="1" x14ac:dyDescent="0.45"/>
    <row r="115" s="23" customFormat="1" x14ac:dyDescent="0.45"/>
    <row r="116" s="23" customFormat="1" x14ac:dyDescent="0.45"/>
    <row r="117" s="23" customFormat="1" x14ac:dyDescent="0.45"/>
    <row r="118" s="23" customFormat="1" x14ac:dyDescent="0.45"/>
    <row r="119" s="23" customFormat="1" x14ac:dyDescent="0.45"/>
    <row r="120" s="23" customFormat="1" x14ac:dyDescent="0.45"/>
    <row r="121" s="23" customFormat="1" x14ac:dyDescent="0.45"/>
    <row r="122" s="23" customFormat="1" x14ac:dyDescent="0.45"/>
    <row r="123" s="23" customFormat="1" x14ac:dyDescent="0.45"/>
    <row r="124" s="23" customFormat="1" x14ac:dyDescent="0.45"/>
    <row r="125" s="23" customFormat="1" x14ac:dyDescent="0.45"/>
    <row r="126" s="23" customFormat="1" x14ac:dyDescent="0.45"/>
    <row r="127" s="23" customFormat="1" x14ac:dyDescent="0.45"/>
    <row r="128" s="23" customFormat="1" x14ac:dyDescent="0.45"/>
    <row r="129" s="23" customFormat="1" x14ac:dyDescent="0.45"/>
    <row r="130" s="23" customFormat="1" x14ac:dyDescent="0.45"/>
    <row r="131" s="23" customFormat="1" x14ac:dyDescent="0.45"/>
    <row r="132" s="23" customFormat="1" x14ac:dyDescent="0.45"/>
    <row r="133" s="23" customFormat="1" x14ac:dyDescent="0.45"/>
    <row r="134" s="23" customFormat="1" x14ac:dyDescent="0.45"/>
    <row r="135" s="23" customFormat="1" x14ac:dyDescent="0.45"/>
    <row r="136" s="23" customFormat="1" x14ac:dyDescent="0.45"/>
    <row r="137" s="23" customFormat="1" x14ac:dyDescent="0.45"/>
    <row r="138" s="23" customFormat="1" x14ac:dyDescent="0.45"/>
    <row r="139" s="23" customFormat="1" x14ac:dyDescent="0.45"/>
    <row r="140" s="23" customFormat="1" x14ac:dyDescent="0.45"/>
    <row r="141" s="23" customFormat="1" x14ac:dyDescent="0.45"/>
    <row r="142" s="23" customFormat="1" x14ac:dyDescent="0.45"/>
    <row r="143" s="23" customFormat="1" x14ac:dyDescent="0.45"/>
    <row r="144" s="23" customFormat="1" x14ac:dyDescent="0.45"/>
    <row r="145" s="23" customFormat="1" x14ac:dyDescent="0.45"/>
    <row r="146" s="23" customFormat="1" x14ac:dyDescent="0.45"/>
    <row r="147" s="23" customFormat="1" x14ac:dyDescent="0.45"/>
    <row r="148" s="23" customFormat="1" x14ac:dyDescent="0.45"/>
    <row r="149" s="23" customFormat="1" x14ac:dyDescent="0.45"/>
    <row r="150" s="23" customFormat="1" x14ac:dyDescent="0.45"/>
    <row r="151" s="23" customFormat="1" x14ac:dyDescent="0.45"/>
    <row r="152" s="23" customFormat="1" x14ac:dyDescent="0.45"/>
    <row r="153" s="23" customFormat="1" x14ac:dyDescent="0.45"/>
    <row r="154" s="23" customFormat="1" x14ac:dyDescent="0.45"/>
    <row r="155" s="23" customFormat="1" x14ac:dyDescent="0.45"/>
    <row r="156" s="23" customFormat="1" x14ac:dyDescent="0.45"/>
    <row r="157" s="23" customFormat="1" x14ac:dyDescent="0.45"/>
    <row r="158" s="23" customFormat="1" x14ac:dyDescent="0.45"/>
    <row r="159" s="23" customFormat="1" x14ac:dyDescent="0.45"/>
    <row r="160" s="23" customFormat="1" x14ac:dyDescent="0.45"/>
    <row r="161" s="23" customFormat="1" x14ac:dyDescent="0.45"/>
    <row r="162" s="23" customFormat="1" x14ac:dyDescent="0.45"/>
    <row r="163" s="23" customFormat="1" x14ac:dyDescent="0.45"/>
    <row r="164" s="23" customFormat="1" x14ac:dyDescent="0.45"/>
    <row r="165" s="23" customFormat="1" x14ac:dyDescent="0.45"/>
    <row r="166" s="23" customFormat="1" x14ac:dyDescent="0.45"/>
    <row r="167" s="23" customFormat="1" x14ac:dyDescent="0.45"/>
    <row r="168" s="23" customFormat="1" x14ac:dyDescent="0.45"/>
    <row r="169" s="23" customFormat="1" x14ac:dyDescent="0.45"/>
    <row r="170" s="23" customFormat="1" x14ac:dyDescent="0.45"/>
    <row r="171" s="23" customFormat="1" x14ac:dyDescent="0.45"/>
    <row r="172" s="23" customFormat="1" x14ac:dyDescent="0.45"/>
    <row r="173" s="23" customFormat="1" x14ac:dyDescent="0.45"/>
    <row r="174" s="23" customFormat="1" x14ac:dyDescent="0.45"/>
    <row r="175" s="23" customFormat="1" x14ac:dyDescent="0.45"/>
    <row r="176" s="23" customFormat="1" x14ac:dyDescent="0.45"/>
    <row r="177" s="23" customFormat="1" x14ac:dyDescent="0.45"/>
    <row r="178" s="23" customFormat="1" x14ac:dyDescent="0.45"/>
    <row r="179" s="23" customFormat="1" x14ac:dyDescent="0.45"/>
    <row r="180" s="23" customFormat="1" x14ac:dyDescent="0.45"/>
    <row r="181" s="23" customFormat="1" x14ac:dyDescent="0.45"/>
    <row r="182" s="23" customFormat="1" x14ac:dyDescent="0.45"/>
    <row r="183" s="23" customFormat="1" x14ac:dyDescent="0.45"/>
    <row r="184" s="23" customFormat="1" x14ac:dyDescent="0.45"/>
    <row r="185" s="23" customFormat="1" x14ac:dyDescent="0.45"/>
    <row r="186" s="23" customFormat="1" x14ac:dyDescent="0.45"/>
    <row r="187" s="23" customFormat="1" x14ac:dyDescent="0.45"/>
    <row r="188" s="23" customFormat="1" x14ac:dyDescent="0.45"/>
    <row r="189" s="23" customFormat="1" x14ac:dyDescent="0.45"/>
    <row r="190" s="23" customFormat="1" x14ac:dyDescent="0.45"/>
    <row r="191" s="23" customFormat="1" x14ac:dyDescent="0.45"/>
    <row r="192" s="23" customFormat="1" x14ac:dyDescent="0.45"/>
    <row r="193" s="23" customFormat="1" x14ac:dyDescent="0.45"/>
    <row r="194" s="23" customFormat="1" x14ac:dyDescent="0.45"/>
    <row r="195" s="23" customFormat="1" x14ac:dyDescent="0.45"/>
    <row r="196" s="23" customFormat="1" x14ac:dyDescent="0.45"/>
    <row r="197" s="23" customFormat="1" x14ac:dyDescent="0.45"/>
    <row r="198" s="23" customFormat="1" x14ac:dyDescent="0.45"/>
    <row r="199" s="23" customFormat="1" x14ac:dyDescent="0.45"/>
    <row r="200" s="23" customFormat="1" x14ac:dyDescent="0.45"/>
    <row r="201" s="23" customFormat="1" x14ac:dyDescent="0.45"/>
    <row r="202" s="23" customFormat="1" x14ac:dyDescent="0.45"/>
    <row r="203" s="23" customFormat="1" x14ac:dyDescent="0.45"/>
    <row r="204" s="23" customFormat="1" x14ac:dyDescent="0.45"/>
    <row r="205" s="23" customFormat="1" x14ac:dyDescent="0.45"/>
    <row r="206" s="23" customFormat="1" x14ac:dyDescent="0.45"/>
    <row r="207" s="23" customFormat="1" x14ac:dyDescent="0.45"/>
    <row r="208" s="23" customFormat="1" x14ac:dyDescent="0.45"/>
    <row r="209" s="23" customFormat="1" x14ac:dyDescent="0.45"/>
    <row r="210" s="23" customFormat="1" x14ac:dyDescent="0.45"/>
    <row r="211" s="23" customFormat="1" x14ac:dyDescent="0.45"/>
    <row r="212" s="23" customFormat="1" x14ac:dyDescent="0.45"/>
    <row r="213" s="23" customFormat="1" x14ac:dyDescent="0.45"/>
    <row r="214" s="23" customFormat="1" x14ac:dyDescent="0.45"/>
    <row r="215" s="23" customFormat="1" x14ac:dyDescent="0.45"/>
    <row r="216" s="23" customFormat="1" x14ac:dyDescent="0.45"/>
    <row r="217" s="23" customFormat="1" x14ac:dyDescent="0.45"/>
    <row r="218" s="23" customFormat="1" x14ac:dyDescent="0.45"/>
    <row r="219" s="23" customFormat="1" x14ac:dyDescent="0.45"/>
    <row r="220" s="23" customFormat="1" x14ac:dyDescent="0.45"/>
    <row r="221" s="23" customFormat="1" x14ac:dyDescent="0.45"/>
    <row r="222" s="23" customFormat="1" x14ac:dyDescent="0.45"/>
    <row r="223" s="23" customFormat="1" x14ac:dyDescent="0.45"/>
    <row r="224" s="23" customFormat="1" x14ac:dyDescent="0.45"/>
    <row r="225" s="23" customFormat="1" x14ac:dyDescent="0.45"/>
    <row r="226" s="23" customFormat="1" x14ac:dyDescent="0.45"/>
    <row r="227" s="23" customFormat="1" x14ac:dyDescent="0.45"/>
    <row r="228" s="23" customFormat="1" x14ac:dyDescent="0.45"/>
    <row r="229" s="23" customFormat="1" x14ac:dyDescent="0.45"/>
    <row r="230" s="23" customFormat="1" x14ac:dyDescent="0.45"/>
    <row r="231" s="23" customFormat="1" x14ac:dyDescent="0.45"/>
    <row r="232" s="23" customFormat="1" x14ac:dyDescent="0.45"/>
    <row r="233" s="23" customFormat="1" x14ac:dyDescent="0.45"/>
    <row r="234" s="23" customFormat="1" x14ac:dyDescent="0.45"/>
    <row r="235" s="23" customFormat="1" x14ac:dyDescent="0.45"/>
    <row r="236" s="23" customFormat="1" x14ac:dyDescent="0.45"/>
    <row r="237" s="23" customFormat="1" x14ac:dyDescent="0.45"/>
    <row r="238" s="23" customFormat="1" x14ac:dyDescent="0.45"/>
    <row r="239" s="23" customFormat="1" x14ac:dyDescent="0.45"/>
    <row r="240" s="23" customFormat="1" x14ac:dyDescent="0.45"/>
    <row r="241" s="23" customFormat="1" x14ac:dyDescent="0.45"/>
    <row r="242" s="23" customFormat="1" x14ac:dyDescent="0.45"/>
    <row r="243" s="23" customFormat="1" x14ac:dyDescent="0.45"/>
    <row r="244" s="23" customFormat="1" x14ac:dyDescent="0.45"/>
    <row r="245" s="23" customFormat="1" x14ac:dyDescent="0.45"/>
    <row r="246" s="23" customFormat="1" x14ac:dyDescent="0.45"/>
    <row r="247" s="23" customFormat="1" x14ac:dyDescent="0.45"/>
    <row r="248" s="23" customFormat="1" x14ac:dyDescent="0.45"/>
    <row r="249" s="23" customFormat="1" x14ac:dyDescent="0.45"/>
    <row r="250" s="23" customFormat="1" x14ac:dyDescent="0.45"/>
    <row r="251" s="23" customFormat="1" x14ac:dyDescent="0.45"/>
    <row r="252" s="23" customFormat="1" x14ac:dyDescent="0.45"/>
    <row r="253" s="23" customFormat="1" x14ac:dyDescent="0.45"/>
    <row r="254" s="23" customFormat="1" x14ac:dyDescent="0.45"/>
    <row r="255" s="23" customFormat="1" x14ac:dyDescent="0.45"/>
    <row r="256" s="23" customFormat="1" x14ac:dyDescent="0.45"/>
    <row r="257" s="23" customFormat="1" x14ac:dyDescent="0.45"/>
    <row r="258" s="23" customFormat="1" x14ac:dyDescent="0.45"/>
    <row r="259" s="23" customFormat="1" x14ac:dyDescent="0.45"/>
    <row r="260" s="23" customFormat="1" x14ac:dyDescent="0.45"/>
    <row r="261" s="23" customFormat="1" x14ac:dyDescent="0.45"/>
    <row r="262" s="23" customFormat="1" x14ac:dyDescent="0.45"/>
    <row r="263" s="23" customFormat="1" x14ac:dyDescent="0.45"/>
    <row r="264" s="23" customFormat="1" x14ac:dyDescent="0.45"/>
    <row r="265" s="23" customFormat="1" x14ac:dyDescent="0.45"/>
    <row r="266" s="23" customFormat="1" x14ac:dyDescent="0.45"/>
    <row r="267" s="23" customFormat="1" x14ac:dyDescent="0.45"/>
    <row r="268" s="23" customFormat="1" x14ac:dyDescent="0.45"/>
    <row r="269" s="23" customFormat="1" x14ac:dyDescent="0.45"/>
    <row r="270" s="23" customFormat="1" x14ac:dyDescent="0.45"/>
    <row r="271" s="23" customFormat="1" x14ac:dyDescent="0.45"/>
    <row r="272" s="23" customFormat="1" x14ac:dyDescent="0.45"/>
    <row r="273" s="23" customFormat="1" x14ac:dyDescent="0.45"/>
    <row r="274" s="23" customFormat="1" x14ac:dyDescent="0.45"/>
    <row r="275" s="23" customFormat="1" x14ac:dyDescent="0.45"/>
    <row r="276" s="23" customFormat="1" x14ac:dyDescent="0.45"/>
    <row r="277" s="23" customFormat="1" x14ac:dyDescent="0.45"/>
    <row r="278" s="23" customFormat="1" x14ac:dyDescent="0.45"/>
    <row r="279" s="23" customFormat="1" x14ac:dyDescent="0.45"/>
    <row r="280" s="23" customFormat="1" x14ac:dyDescent="0.45"/>
    <row r="281" s="23" customFormat="1" x14ac:dyDescent="0.45"/>
    <row r="282" s="23" customFormat="1" x14ac:dyDescent="0.45"/>
    <row r="283" s="23" customFormat="1" x14ac:dyDescent="0.45"/>
    <row r="284" s="23" customFormat="1" x14ac:dyDescent="0.45"/>
    <row r="285" s="23" customFormat="1" x14ac:dyDescent="0.45"/>
    <row r="286" s="23" customFormat="1" x14ac:dyDescent="0.45"/>
    <row r="287" s="23" customFormat="1" x14ac:dyDescent="0.45"/>
    <row r="288" s="23" customFormat="1" x14ac:dyDescent="0.45"/>
    <row r="289" s="23" customFormat="1" x14ac:dyDescent="0.45"/>
    <row r="290" s="23" customFormat="1" x14ac:dyDescent="0.45"/>
    <row r="291" s="23" customFormat="1" x14ac:dyDescent="0.45"/>
    <row r="292" s="23" customFormat="1" x14ac:dyDescent="0.45"/>
    <row r="293" s="23" customFormat="1" x14ac:dyDescent="0.45"/>
    <row r="294" s="23" customFormat="1" x14ac:dyDescent="0.45"/>
    <row r="295" s="23" customFormat="1" x14ac:dyDescent="0.45"/>
    <row r="296" s="23" customFormat="1" x14ac:dyDescent="0.45"/>
    <row r="297" s="23" customFormat="1" x14ac:dyDescent="0.45"/>
    <row r="298" s="23" customFormat="1" x14ac:dyDescent="0.45"/>
    <row r="299" s="23" customFormat="1" x14ac:dyDescent="0.45"/>
    <row r="300" s="23" customFormat="1" x14ac:dyDescent="0.45"/>
    <row r="301" s="23" customFormat="1" x14ac:dyDescent="0.45"/>
    <row r="302" s="23" customFormat="1" x14ac:dyDescent="0.45"/>
    <row r="303" s="23" customFormat="1" x14ac:dyDescent="0.45"/>
    <row r="304" s="23" customFormat="1" x14ac:dyDescent="0.45"/>
    <row r="305" s="23" customFormat="1" x14ac:dyDescent="0.45"/>
    <row r="306" s="23" customFormat="1" x14ac:dyDescent="0.45"/>
    <row r="307" s="23" customFormat="1" x14ac:dyDescent="0.45"/>
    <row r="308" s="23" customFormat="1" x14ac:dyDescent="0.45"/>
    <row r="309" s="23" customFormat="1" x14ac:dyDescent="0.45"/>
    <row r="310" s="23" customFormat="1" x14ac:dyDescent="0.45"/>
    <row r="311" s="23" customFormat="1" x14ac:dyDescent="0.45"/>
    <row r="312" s="23" customFormat="1" x14ac:dyDescent="0.45"/>
    <row r="313" s="23" customFormat="1" x14ac:dyDescent="0.45"/>
    <row r="314" s="23" customFormat="1" x14ac:dyDescent="0.45"/>
    <row r="315" s="23" customFormat="1" x14ac:dyDescent="0.45"/>
    <row r="316" s="23" customFormat="1" x14ac:dyDescent="0.45"/>
    <row r="317" s="23" customFormat="1" x14ac:dyDescent="0.45"/>
    <row r="318" s="23" customFormat="1" x14ac:dyDescent="0.45"/>
    <row r="319" s="23" customFormat="1" x14ac:dyDescent="0.45"/>
    <row r="320" s="23" customFormat="1" x14ac:dyDescent="0.45"/>
    <row r="321" s="23" customFormat="1" x14ac:dyDescent="0.45"/>
    <row r="322" s="23" customFormat="1" x14ac:dyDescent="0.45"/>
    <row r="323" s="23" customFormat="1" x14ac:dyDescent="0.45"/>
    <row r="324" s="23" customFormat="1" x14ac:dyDescent="0.45"/>
    <row r="325" s="23" customFormat="1" x14ac:dyDescent="0.45"/>
    <row r="326" s="23" customFormat="1" x14ac:dyDescent="0.45"/>
    <row r="327" s="23" customFormat="1" x14ac:dyDescent="0.45"/>
    <row r="328" s="23" customFormat="1" x14ac:dyDescent="0.45"/>
    <row r="329" s="23" customFormat="1" x14ac:dyDescent="0.45"/>
    <row r="330" s="23" customFormat="1" x14ac:dyDescent="0.45"/>
    <row r="331" s="23" customFormat="1" x14ac:dyDescent="0.45"/>
    <row r="332" s="23" customFormat="1" x14ac:dyDescent="0.45"/>
    <row r="333" s="23" customFormat="1" x14ac:dyDescent="0.45"/>
    <row r="334" s="23" customFormat="1" x14ac:dyDescent="0.45"/>
    <row r="335" s="23" customFormat="1" x14ac:dyDescent="0.45"/>
    <row r="336" s="23" customFormat="1" x14ac:dyDescent="0.45"/>
    <row r="337" s="23" customFormat="1" x14ac:dyDescent="0.45"/>
    <row r="338" s="23" customFormat="1" x14ac:dyDescent="0.45"/>
    <row r="339" s="23" customFormat="1" x14ac:dyDescent="0.45"/>
    <row r="340" s="23" customFormat="1" x14ac:dyDescent="0.45"/>
    <row r="341" s="23" customFormat="1" x14ac:dyDescent="0.45"/>
    <row r="342" s="23" customFormat="1" x14ac:dyDescent="0.45"/>
    <row r="343" s="23" customFormat="1" x14ac:dyDescent="0.45"/>
    <row r="344" s="23" customFormat="1" x14ac:dyDescent="0.45"/>
    <row r="345" s="23" customFormat="1" x14ac:dyDescent="0.45"/>
    <row r="346" s="23" customFormat="1" x14ac:dyDescent="0.45"/>
    <row r="347" s="23" customFormat="1" x14ac:dyDescent="0.45"/>
    <row r="348" s="23" customFormat="1" x14ac:dyDescent="0.45"/>
    <row r="349" s="23" customFormat="1" x14ac:dyDescent="0.45"/>
    <row r="350" s="23" customFormat="1" x14ac:dyDescent="0.45"/>
    <row r="351" s="23" customFormat="1" x14ac:dyDescent="0.45"/>
    <row r="352" s="23" customFormat="1" x14ac:dyDescent="0.45"/>
    <row r="353" s="23" customFormat="1" x14ac:dyDescent="0.45"/>
    <row r="354" s="23" customFormat="1" x14ac:dyDescent="0.45"/>
    <row r="355" s="23" customFormat="1" x14ac:dyDescent="0.45"/>
    <row r="356" s="23" customFormat="1" x14ac:dyDescent="0.45"/>
    <row r="357" s="23" customFormat="1" x14ac:dyDescent="0.45"/>
    <row r="358" s="23" customFormat="1" x14ac:dyDescent="0.45"/>
    <row r="359" s="23" customFormat="1" x14ac:dyDescent="0.45"/>
    <row r="360" s="23" customFormat="1" x14ac:dyDescent="0.45"/>
    <row r="361" s="23" customFormat="1" x14ac:dyDescent="0.45"/>
    <row r="362" s="23" customFormat="1" x14ac:dyDescent="0.45"/>
    <row r="363" s="23" customFormat="1" x14ac:dyDescent="0.45"/>
    <row r="364" s="23" customFormat="1" x14ac:dyDescent="0.45"/>
    <row r="365" s="23" customFormat="1" x14ac:dyDescent="0.45"/>
    <row r="366" s="23" customFormat="1" x14ac:dyDescent="0.45"/>
    <row r="367" s="23" customFormat="1" x14ac:dyDescent="0.45"/>
    <row r="368" s="23" customFormat="1" x14ac:dyDescent="0.45"/>
    <row r="369" s="23" customFormat="1" x14ac:dyDescent="0.45"/>
    <row r="370" s="23" customFormat="1" x14ac:dyDescent="0.45"/>
    <row r="371" s="23" customFormat="1" x14ac:dyDescent="0.45"/>
    <row r="372" s="23" customFormat="1" x14ac:dyDescent="0.45"/>
    <row r="373" s="23" customFormat="1" x14ac:dyDescent="0.45"/>
    <row r="374" s="23" customFormat="1" x14ac:dyDescent="0.45"/>
    <row r="375" s="23" customFormat="1" x14ac:dyDescent="0.45"/>
    <row r="376" s="23" customFormat="1" x14ac:dyDescent="0.45"/>
    <row r="377" s="23" customFormat="1" x14ac:dyDescent="0.45"/>
    <row r="378" s="23" customFormat="1" x14ac:dyDescent="0.45"/>
    <row r="379" s="23" customFormat="1" x14ac:dyDescent="0.45"/>
    <row r="380" s="23" customFormat="1" x14ac:dyDescent="0.45"/>
    <row r="381" s="23" customFormat="1" x14ac:dyDescent="0.45"/>
    <row r="382" s="23" customFormat="1" x14ac:dyDescent="0.45"/>
    <row r="383" s="23" customFormat="1" x14ac:dyDescent="0.45"/>
    <row r="384" s="23" customFormat="1" x14ac:dyDescent="0.45"/>
    <row r="385" s="23" customFormat="1" x14ac:dyDescent="0.45"/>
    <row r="386" s="23" customFormat="1" x14ac:dyDescent="0.45"/>
    <row r="387" s="23" customFormat="1" x14ac:dyDescent="0.45"/>
    <row r="388" s="23" customFormat="1" x14ac:dyDescent="0.45"/>
    <row r="389" s="23" customFormat="1" x14ac:dyDescent="0.45"/>
    <row r="390" s="23" customFormat="1" x14ac:dyDescent="0.45"/>
    <row r="391" s="23" customFormat="1" x14ac:dyDescent="0.45"/>
    <row r="392" s="23" customFormat="1" x14ac:dyDescent="0.45"/>
    <row r="393" s="23" customFormat="1" x14ac:dyDescent="0.45"/>
    <row r="394" s="23" customFormat="1" x14ac:dyDescent="0.45"/>
    <row r="395" s="23" customFormat="1" x14ac:dyDescent="0.45"/>
    <row r="396" s="23" customFormat="1" x14ac:dyDescent="0.45"/>
    <row r="397" s="23" customFormat="1" x14ac:dyDescent="0.45"/>
    <row r="398" s="23" customFormat="1" x14ac:dyDescent="0.45"/>
    <row r="399" s="23" customFormat="1" x14ac:dyDescent="0.45"/>
    <row r="400" s="23" customFormat="1" x14ac:dyDescent="0.45"/>
    <row r="401" s="23" customFormat="1" x14ac:dyDescent="0.45"/>
    <row r="402" s="23" customFormat="1" x14ac:dyDescent="0.45"/>
    <row r="403" s="23" customFormat="1" x14ac:dyDescent="0.45"/>
    <row r="404" s="23" customFormat="1" x14ac:dyDescent="0.45"/>
    <row r="405" s="23" customFormat="1" x14ac:dyDescent="0.45"/>
    <row r="406" s="23" customFormat="1" x14ac:dyDescent="0.45"/>
    <row r="407" s="23" customFormat="1" x14ac:dyDescent="0.45"/>
    <row r="408" s="23" customFormat="1" x14ac:dyDescent="0.45"/>
    <row r="409" s="23" customFormat="1" x14ac:dyDescent="0.45"/>
    <row r="410" s="23" customFormat="1" x14ac:dyDescent="0.45"/>
    <row r="411" s="23" customFormat="1" x14ac:dyDescent="0.45"/>
    <row r="412" s="23" customFormat="1" x14ac:dyDescent="0.45"/>
    <row r="413" s="23" customFormat="1" x14ac:dyDescent="0.45"/>
    <row r="414" s="23" customFormat="1" x14ac:dyDescent="0.45"/>
    <row r="415" s="23" customFormat="1" x14ac:dyDescent="0.45"/>
    <row r="416" s="23" customFormat="1" x14ac:dyDescent="0.45"/>
    <row r="417" s="23" customFormat="1" x14ac:dyDescent="0.45"/>
    <row r="418" s="23" customFormat="1" x14ac:dyDescent="0.45"/>
    <row r="419" s="23" customFormat="1" x14ac:dyDescent="0.45"/>
    <row r="420" s="23" customFormat="1" x14ac:dyDescent="0.45"/>
    <row r="421" s="23" customFormat="1" x14ac:dyDescent="0.45"/>
    <row r="422" s="23" customFormat="1" x14ac:dyDescent="0.45"/>
    <row r="423" s="23" customFormat="1" x14ac:dyDescent="0.45"/>
    <row r="424" s="23" customFormat="1" x14ac:dyDescent="0.45"/>
    <row r="425" s="23" customFormat="1" x14ac:dyDescent="0.45"/>
    <row r="426" s="23" customFormat="1" x14ac:dyDescent="0.45"/>
    <row r="427" s="23" customFormat="1" x14ac:dyDescent="0.45"/>
    <row r="428" s="23" customFormat="1" x14ac:dyDescent="0.45"/>
    <row r="429" s="23" customFormat="1" x14ac:dyDescent="0.45"/>
    <row r="430" s="23" customFormat="1" x14ac:dyDescent="0.45"/>
    <row r="431" s="23" customFormat="1" x14ac:dyDescent="0.45"/>
    <row r="432" s="23" customFormat="1" x14ac:dyDescent="0.45"/>
    <row r="433" s="23" customFormat="1" x14ac:dyDescent="0.45"/>
    <row r="434" s="23" customFormat="1" x14ac:dyDescent="0.45"/>
    <row r="435" s="23" customFormat="1" x14ac:dyDescent="0.45"/>
    <row r="436" s="23" customFormat="1" x14ac:dyDescent="0.45"/>
    <row r="437" s="23" customFormat="1" x14ac:dyDescent="0.45"/>
    <row r="438" s="23" customFormat="1" x14ac:dyDescent="0.45"/>
    <row r="439" s="23" customFormat="1" x14ac:dyDescent="0.45"/>
    <row r="440" s="23" customFormat="1" x14ac:dyDescent="0.45"/>
    <row r="441" s="23" customFormat="1" x14ac:dyDescent="0.45"/>
    <row r="442" s="23" customFormat="1" x14ac:dyDescent="0.45"/>
    <row r="443" s="23" customFormat="1" x14ac:dyDescent="0.45"/>
    <row r="444" s="23" customFormat="1" x14ac:dyDescent="0.45"/>
  </sheetData>
  <mergeCells count="1">
    <mergeCell ref="B1:I5"/>
  </mergeCells>
  <dataValidations count="1">
    <dataValidation type="list" allowBlank="1" showInputMessage="1" showErrorMessage="1" sqref="I8:I17" xr:uid="{00000000-0002-0000-0900-000000000000}">
      <formula1>$B$3:$B$10</formula1>
    </dataValidation>
  </dataValidations>
  <hyperlinks>
    <hyperlink ref="J1" location="Léame!A1" display="Regresar instructivo" xr:uid="{00000000-0004-0000-0900-000000000000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1000000}">
          <x14:formula1>
            <xm:f>Responsables!$B$3:$B$10</xm:f>
          </x14:formula1>
          <xm:sqref>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CQ677"/>
  <sheetViews>
    <sheetView zoomScale="120" zoomScaleNormal="120" workbookViewId="0">
      <selection activeCell="A18" sqref="A18"/>
    </sheetView>
  </sheetViews>
  <sheetFormatPr baseColWidth="10" defaultColWidth="11.3984375" defaultRowHeight="14.25" x14ac:dyDescent="0.45"/>
  <cols>
    <col min="1" max="1" width="11.3984375" style="23"/>
    <col min="11" max="11" width="34.1328125" customWidth="1"/>
    <col min="12" max="12" width="43.86328125" style="23" customWidth="1"/>
    <col min="17" max="95" width="11.3984375" style="23"/>
  </cols>
  <sheetData>
    <row r="1" spans="1:95" x14ac:dyDescent="0.45">
      <c r="B1" s="399" t="s">
        <v>237</v>
      </c>
      <c r="C1" s="400"/>
      <c r="D1" s="400"/>
      <c r="E1" s="400"/>
      <c r="F1" s="400"/>
      <c r="G1" s="400"/>
      <c r="H1" s="400"/>
      <c r="I1" s="400"/>
      <c r="J1" s="400"/>
      <c r="K1" s="401"/>
      <c r="M1" s="23"/>
      <c r="N1" s="23"/>
      <c r="O1" s="23"/>
      <c r="P1" s="23"/>
    </row>
    <row r="2" spans="1:95" x14ac:dyDescent="0.45">
      <c r="B2" s="402"/>
      <c r="C2" s="403"/>
      <c r="D2" s="403"/>
      <c r="E2" s="403"/>
      <c r="F2" s="403"/>
      <c r="G2" s="403"/>
      <c r="H2" s="403"/>
      <c r="I2" s="403"/>
      <c r="J2" s="403"/>
      <c r="K2" s="404"/>
      <c r="M2" s="23"/>
      <c r="N2" s="23"/>
      <c r="O2" s="23"/>
      <c r="P2" s="23"/>
    </row>
    <row r="3" spans="1:95" x14ac:dyDescent="0.45">
      <c r="B3" s="402"/>
      <c r="C3" s="403"/>
      <c r="D3" s="403"/>
      <c r="E3" s="403"/>
      <c r="F3" s="403"/>
      <c r="G3" s="403"/>
      <c r="H3" s="403"/>
      <c r="I3" s="403"/>
      <c r="J3" s="403"/>
      <c r="K3" s="404"/>
      <c r="M3" s="23"/>
      <c r="N3" s="23"/>
      <c r="O3" s="23"/>
      <c r="P3" s="23"/>
    </row>
    <row r="4" spans="1:95" ht="67.5" customHeight="1" x14ac:dyDescent="0.5">
      <c r="B4" s="402"/>
      <c r="C4" s="403"/>
      <c r="D4" s="403"/>
      <c r="E4" s="403"/>
      <c r="F4" s="403"/>
      <c r="G4" s="403"/>
      <c r="H4" s="403"/>
      <c r="I4" s="403"/>
      <c r="J4" s="403"/>
      <c r="K4" s="404"/>
      <c r="L4" s="25"/>
      <c r="M4" s="23"/>
      <c r="N4" s="23"/>
      <c r="O4" s="23"/>
      <c r="P4" s="23"/>
    </row>
    <row r="5" spans="1:95" ht="18" x14ac:dyDescent="0.55000000000000004">
      <c r="B5" s="235" t="s">
        <v>229</v>
      </c>
      <c r="C5" s="236"/>
      <c r="D5" s="236"/>
      <c r="E5" s="236"/>
      <c r="F5" s="236"/>
      <c r="G5" s="236"/>
      <c r="H5" s="236"/>
      <c r="I5" s="236"/>
      <c r="J5" s="236"/>
      <c r="K5" s="237"/>
      <c r="L5" s="139"/>
      <c r="M5" s="23"/>
      <c r="N5" s="23"/>
      <c r="O5" s="23"/>
      <c r="P5" s="23"/>
    </row>
    <row r="6" spans="1:95" ht="34.5" customHeight="1" x14ac:dyDescent="0.45">
      <c r="B6" s="238"/>
      <c r="C6" s="236"/>
      <c r="D6" s="236"/>
      <c r="E6" s="236"/>
      <c r="F6" s="236"/>
      <c r="G6" s="236"/>
      <c r="H6" s="236"/>
      <c r="I6" s="236"/>
      <c r="J6" s="236"/>
      <c r="K6" s="237"/>
      <c r="L6" s="247"/>
      <c r="M6" s="23"/>
      <c r="N6" s="23"/>
      <c r="O6" s="23"/>
      <c r="P6" s="23"/>
    </row>
    <row r="7" spans="1:95" ht="14.65" thickBot="1" x14ac:dyDescent="0.5">
      <c r="B7" s="238"/>
      <c r="C7" s="236"/>
      <c r="D7" s="236"/>
      <c r="E7" s="236"/>
      <c r="F7" s="236"/>
      <c r="G7" s="236"/>
      <c r="H7" s="236"/>
      <c r="I7" s="236"/>
      <c r="J7" s="236"/>
      <c r="K7" s="237"/>
      <c r="L7" s="247"/>
      <c r="M7" s="23"/>
      <c r="N7" s="23"/>
      <c r="O7" s="23"/>
      <c r="P7" s="23"/>
    </row>
    <row r="8" spans="1:95" s="22" customFormat="1" ht="34.5" customHeight="1" thickBot="1" x14ac:dyDescent="0.5">
      <c r="A8" s="24"/>
      <c r="B8" s="239" t="s">
        <v>230</v>
      </c>
      <c r="C8" s="240"/>
      <c r="D8" s="240"/>
      <c r="E8" s="240"/>
      <c r="F8" s="240"/>
      <c r="G8" s="240"/>
      <c r="H8" s="240"/>
      <c r="I8" s="240"/>
      <c r="J8" s="240"/>
      <c r="K8" s="241"/>
      <c r="L8" s="112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</row>
    <row r="9" spans="1:95" ht="30.6" customHeight="1" x14ac:dyDescent="0.5">
      <c r="B9" s="242" t="s">
        <v>0</v>
      </c>
      <c r="C9" s="243"/>
      <c r="D9" s="243"/>
      <c r="E9" s="243"/>
      <c r="F9" s="243"/>
      <c r="G9" s="243"/>
      <c r="H9" s="243"/>
      <c r="I9" s="243"/>
      <c r="J9" s="243"/>
      <c r="K9" s="244"/>
      <c r="L9" s="33"/>
      <c r="M9" s="23"/>
      <c r="N9" s="23"/>
      <c r="O9" s="23"/>
      <c r="P9" s="23"/>
    </row>
    <row r="10" spans="1:95" ht="33.75" customHeight="1" thickBot="1" x14ac:dyDescent="0.55000000000000004">
      <c r="B10" s="242"/>
      <c r="C10" s="243"/>
      <c r="D10" s="243"/>
      <c r="E10" s="243"/>
      <c r="F10" s="243"/>
      <c r="G10" s="243"/>
      <c r="H10" s="243"/>
      <c r="I10" s="243"/>
      <c r="J10" s="243"/>
      <c r="K10" s="244"/>
      <c r="L10" s="33"/>
      <c r="M10" s="23"/>
      <c r="N10" s="23"/>
      <c r="O10" s="23"/>
      <c r="P10" s="23"/>
    </row>
    <row r="11" spans="1:95" s="22" customFormat="1" ht="39" customHeight="1" thickBot="1" x14ac:dyDescent="0.5">
      <c r="A11" s="24"/>
      <c r="B11" s="239" t="s">
        <v>231</v>
      </c>
      <c r="C11" s="240"/>
      <c r="D11" s="240"/>
      <c r="E11" s="240"/>
      <c r="F11" s="240"/>
      <c r="G11" s="240"/>
      <c r="H11" s="240"/>
      <c r="I11" s="240"/>
      <c r="J11" s="240"/>
      <c r="K11" s="241"/>
      <c r="L11" s="3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</row>
    <row r="12" spans="1:95" ht="21.6" customHeight="1" x14ac:dyDescent="0.5">
      <c r="B12" s="235" t="s">
        <v>233</v>
      </c>
      <c r="C12" s="245"/>
      <c r="D12" s="245"/>
      <c r="E12" s="245"/>
      <c r="F12" s="245"/>
      <c r="G12" s="245"/>
      <c r="H12" s="245"/>
      <c r="I12" s="245"/>
      <c r="J12" s="245"/>
      <c r="K12" s="246"/>
      <c r="L12" s="33"/>
      <c r="M12" s="23"/>
      <c r="N12" s="23"/>
      <c r="O12" s="23"/>
      <c r="P12" s="23"/>
    </row>
    <row r="13" spans="1:95" ht="27.6" customHeight="1" thickBot="1" x14ac:dyDescent="0.55000000000000004">
      <c r="B13" s="235"/>
      <c r="C13" s="245"/>
      <c r="D13" s="245"/>
      <c r="E13" s="245"/>
      <c r="F13" s="245"/>
      <c r="G13" s="245"/>
      <c r="H13" s="245"/>
      <c r="I13" s="245"/>
      <c r="J13" s="245"/>
      <c r="K13" s="246"/>
      <c r="L13" s="33"/>
      <c r="M13" s="23"/>
      <c r="N13" s="23"/>
      <c r="O13" s="23"/>
      <c r="P13" s="23"/>
    </row>
    <row r="14" spans="1:95" s="22" customFormat="1" ht="30" customHeight="1" thickBot="1" x14ac:dyDescent="0.5">
      <c r="A14" s="24"/>
      <c r="B14" s="239" t="s">
        <v>232</v>
      </c>
      <c r="C14" s="240"/>
      <c r="D14" s="240"/>
      <c r="E14" s="240"/>
      <c r="F14" s="240"/>
      <c r="G14" s="240"/>
      <c r="H14" s="240"/>
      <c r="I14" s="240"/>
      <c r="J14" s="240"/>
      <c r="K14" s="241"/>
      <c r="L14" s="3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</row>
    <row r="15" spans="1:95" ht="15.75" x14ac:dyDescent="0.5">
      <c r="B15" s="242" t="s">
        <v>234</v>
      </c>
      <c r="C15" s="243"/>
      <c r="D15" s="243"/>
      <c r="E15" s="243"/>
      <c r="F15" s="243"/>
      <c r="G15" s="243"/>
      <c r="H15" s="243"/>
      <c r="I15" s="243"/>
      <c r="J15" s="243"/>
      <c r="K15" s="244"/>
      <c r="L15" s="33"/>
      <c r="M15" s="23"/>
      <c r="N15" s="23"/>
      <c r="O15" s="23"/>
      <c r="P15" s="23"/>
    </row>
    <row r="16" spans="1:95" ht="30" customHeight="1" thickBot="1" x14ac:dyDescent="0.55000000000000004">
      <c r="B16" s="242"/>
      <c r="C16" s="243"/>
      <c r="D16" s="243"/>
      <c r="E16" s="243"/>
      <c r="F16" s="243"/>
      <c r="G16" s="243"/>
      <c r="H16" s="243"/>
      <c r="I16" s="243"/>
      <c r="J16" s="243"/>
      <c r="K16" s="244"/>
      <c r="L16" s="33"/>
      <c r="M16" s="23"/>
      <c r="N16" s="23"/>
      <c r="O16" s="23"/>
      <c r="P16" s="23"/>
    </row>
    <row r="17" spans="1:95" s="10" customFormat="1" ht="34.5" customHeight="1" thickBot="1" x14ac:dyDescent="0.55000000000000004">
      <c r="A17" s="23"/>
      <c r="B17" s="239" t="s">
        <v>236</v>
      </c>
      <c r="C17" s="240"/>
      <c r="D17" s="240"/>
      <c r="E17" s="240"/>
      <c r="F17" s="240"/>
      <c r="G17" s="240"/>
      <c r="H17" s="240"/>
      <c r="I17" s="240"/>
      <c r="J17" s="240"/>
      <c r="K17" s="241"/>
      <c r="L17" s="3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</row>
    <row r="18" spans="1:95" s="10" customFormat="1" ht="39" customHeight="1" x14ac:dyDescent="0.5">
      <c r="A18" s="23"/>
      <c r="B18" s="242" t="s">
        <v>235</v>
      </c>
      <c r="C18" s="243"/>
      <c r="D18" s="243"/>
      <c r="E18" s="243"/>
      <c r="F18" s="243"/>
      <c r="G18" s="243"/>
      <c r="H18" s="243"/>
      <c r="I18" s="243"/>
      <c r="J18" s="243"/>
      <c r="K18" s="244"/>
      <c r="L18" s="3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</row>
    <row r="19" spans="1:95" s="10" customFormat="1" ht="33" customHeight="1" thickBot="1" x14ac:dyDescent="0.55000000000000004">
      <c r="A19" s="23"/>
      <c r="B19" s="242"/>
      <c r="C19" s="243"/>
      <c r="D19" s="243"/>
      <c r="E19" s="243"/>
      <c r="F19" s="243"/>
      <c r="G19" s="243"/>
      <c r="H19" s="243"/>
      <c r="I19" s="243"/>
      <c r="J19" s="243"/>
      <c r="K19" s="244"/>
      <c r="L19" s="35" t="s">
        <v>1</v>
      </c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</row>
    <row r="20" spans="1:95" s="10" customFormat="1" ht="35.25" customHeight="1" thickBot="1" x14ac:dyDescent="0.55000000000000004">
      <c r="A20" s="23"/>
      <c r="B20" s="257" t="s">
        <v>2</v>
      </c>
      <c r="C20" s="258"/>
      <c r="D20" s="258"/>
      <c r="E20" s="258"/>
      <c r="F20" s="258"/>
      <c r="G20" s="258"/>
      <c r="H20" s="258"/>
      <c r="I20" s="258"/>
      <c r="J20" s="258"/>
      <c r="K20" s="259"/>
      <c r="L20" s="3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</row>
    <row r="21" spans="1:95" s="10" customFormat="1" ht="24" customHeight="1" x14ac:dyDescent="0.45">
      <c r="A21" s="23"/>
      <c r="B21" s="242" t="s">
        <v>3</v>
      </c>
      <c r="C21" s="243"/>
      <c r="D21" s="243"/>
      <c r="E21" s="243"/>
      <c r="F21" s="243"/>
      <c r="G21" s="243"/>
      <c r="H21" s="243"/>
      <c r="I21" s="243"/>
      <c r="J21" s="243"/>
      <c r="K21" s="244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</row>
    <row r="22" spans="1:95" s="10" customFormat="1" ht="24.75" customHeight="1" thickBot="1" x14ac:dyDescent="0.5">
      <c r="A22" s="23"/>
      <c r="B22" s="242"/>
      <c r="C22" s="243"/>
      <c r="D22" s="243"/>
      <c r="E22" s="243"/>
      <c r="F22" s="243"/>
      <c r="G22" s="243"/>
      <c r="H22" s="243"/>
      <c r="I22" s="243"/>
      <c r="J22" s="243"/>
      <c r="K22" s="244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</row>
    <row r="23" spans="1:95" s="10" customFormat="1" ht="36.75" customHeight="1" thickBot="1" x14ac:dyDescent="0.55000000000000004">
      <c r="A23" s="23"/>
      <c r="B23" s="254" t="s">
        <v>4</v>
      </c>
      <c r="C23" s="255"/>
      <c r="D23" s="255"/>
      <c r="E23" s="255"/>
      <c r="F23" s="255"/>
      <c r="G23" s="255"/>
      <c r="H23" s="255"/>
      <c r="I23" s="255"/>
      <c r="J23" s="255"/>
      <c r="K23" s="256"/>
      <c r="L23" s="25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</row>
    <row r="24" spans="1:95" s="10" customFormat="1" ht="121.5" customHeight="1" thickBot="1" x14ac:dyDescent="0.55000000000000004">
      <c r="A24" s="23"/>
      <c r="B24" s="242" t="s">
        <v>5</v>
      </c>
      <c r="C24" s="243"/>
      <c r="D24" s="243"/>
      <c r="E24" s="243"/>
      <c r="F24" s="243"/>
      <c r="G24" s="243"/>
      <c r="H24" s="243"/>
      <c r="I24" s="243"/>
      <c r="J24" s="243"/>
      <c r="K24" s="244"/>
      <c r="L24" s="26" t="s">
        <v>6</v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</row>
    <row r="25" spans="1:95" s="10" customFormat="1" ht="36.75" customHeight="1" thickBot="1" x14ac:dyDescent="0.5">
      <c r="A25" s="23"/>
      <c r="B25" s="266" t="s">
        <v>7</v>
      </c>
      <c r="C25" s="267"/>
      <c r="D25" s="267"/>
      <c r="E25" s="267"/>
      <c r="F25" s="267"/>
      <c r="G25" s="267"/>
      <c r="H25" s="267"/>
      <c r="I25" s="267"/>
      <c r="J25" s="267"/>
      <c r="K25" s="268"/>
      <c r="L25" s="135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</row>
    <row r="26" spans="1:95" s="10" customFormat="1" ht="42" customHeight="1" thickBot="1" x14ac:dyDescent="0.55000000000000004">
      <c r="A26" s="23"/>
      <c r="B26" s="269" t="s">
        <v>8</v>
      </c>
      <c r="C26" s="270"/>
      <c r="D26" s="270"/>
      <c r="E26" s="270"/>
      <c r="F26" s="270"/>
      <c r="G26" s="270"/>
      <c r="H26" s="270"/>
      <c r="I26" s="270"/>
      <c r="J26" s="270"/>
      <c r="K26" s="271"/>
      <c r="L26" s="27" t="s">
        <v>9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</row>
    <row r="27" spans="1:95" s="10" customFormat="1" ht="42.75" customHeight="1" thickBot="1" x14ac:dyDescent="0.55000000000000004">
      <c r="A27" s="23"/>
      <c r="B27" s="254" t="s">
        <v>10</v>
      </c>
      <c r="C27" s="255"/>
      <c r="D27" s="255"/>
      <c r="E27" s="255"/>
      <c r="F27" s="255"/>
      <c r="G27" s="255"/>
      <c r="H27" s="255"/>
      <c r="I27" s="255"/>
      <c r="J27" s="255"/>
      <c r="K27" s="256"/>
      <c r="L27" s="25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</row>
    <row r="28" spans="1:95" s="10" customFormat="1" ht="132.75" customHeight="1" x14ac:dyDescent="0.45">
      <c r="A28" s="23"/>
      <c r="B28" s="260" t="s">
        <v>11</v>
      </c>
      <c r="C28" s="261"/>
      <c r="D28" s="261"/>
      <c r="E28" s="261"/>
      <c r="F28" s="261"/>
      <c r="G28" s="261"/>
      <c r="H28" s="261"/>
      <c r="I28" s="261"/>
      <c r="J28" s="261"/>
      <c r="K28" s="262"/>
      <c r="L28" s="116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</row>
    <row r="29" spans="1:95" s="10" customFormat="1" ht="15.75" x14ac:dyDescent="0.5">
      <c r="A29" s="23"/>
      <c r="B29" s="248" t="s">
        <v>12</v>
      </c>
      <c r="C29" s="249"/>
      <c r="D29" s="249"/>
      <c r="E29" s="249"/>
      <c r="F29" s="249"/>
      <c r="G29" s="249"/>
      <c r="H29" s="249"/>
      <c r="I29" s="249"/>
      <c r="J29" s="249"/>
      <c r="K29" s="250"/>
      <c r="L29" s="28" t="s">
        <v>13</v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</row>
    <row r="30" spans="1:95" s="10" customFormat="1" ht="18.75" customHeight="1" x14ac:dyDescent="0.5">
      <c r="A30" s="23"/>
      <c r="B30" s="248" t="s">
        <v>14</v>
      </c>
      <c r="C30" s="249"/>
      <c r="D30" s="249"/>
      <c r="E30" s="249"/>
      <c r="F30" s="249"/>
      <c r="G30" s="249"/>
      <c r="H30" s="249"/>
      <c r="I30" s="249"/>
      <c r="J30" s="249"/>
      <c r="K30" s="250"/>
      <c r="L30" s="28" t="s">
        <v>15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</row>
    <row r="31" spans="1:95" s="10" customFormat="1" ht="48.6" customHeight="1" x14ac:dyDescent="0.5">
      <c r="A31" s="23"/>
      <c r="B31" s="251" t="s">
        <v>16</v>
      </c>
      <c r="C31" s="252"/>
      <c r="D31" s="252"/>
      <c r="E31" s="252"/>
      <c r="F31" s="252"/>
      <c r="G31" s="252"/>
      <c r="H31" s="252"/>
      <c r="I31" s="252"/>
      <c r="J31" s="252"/>
      <c r="K31" s="253"/>
      <c r="L31" s="28" t="s">
        <v>17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</row>
    <row r="32" spans="1:95" s="10" customFormat="1" ht="44.1" customHeight="1" thickBot="1" x14ac:dyDescent="0.55000000000000004">
      <c r="A32" s="23"/>
      <c r="B32" s="260" t="s">
        <v>18</v>
      </c>
      <c r="C32" s="261"/>
      <c r="D32" s="261"/>
      <c r="E32" s="261"/>
      <c r="F32" s="261"/>
      <c r="G32" s="261"/>
      <c r="H32" s="261"/>
      <c r="I32" s="261"/>
      <c r="J32" s="261"/>
      <c r="K32" s="262"/>
      <c r="L32" s="28" t="s">
        <v>19</v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</row>
    <row r="33" spans="1:95" s="22" customFormat="1" ht="39" customHeight="1" thickBot="1" x14ac:dyDescent="0.5">
      <c r="A33" s="24"/>
      <c r="B33" s="257" t="s">
        <v>20</v>
      </c>
      <c r="C33" s="258"/>
      <c r="D33" s="258"/>
      <c r="E33" s="258"/>
      <c r="F33" s="258"/>
      <c r="G33" s="258"/>
      <c r="H33" s="258"/>
      <c r="I33" s="258"/>
      <c r="J33" s="258"/>
      <c r="K33" s="259"/>
      <c r="L33" s="30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</row>
    <row r="34" spans="1:95" s="10" customFormat="1" ht="18" customHeight="1" x14ac:dyDescent="0.5">
      <c r="A34" s="23"/>
      <c r="B34" s="260" t="s">
        <v>21</v>
      </c>
      <c r="C34" s="261"/>
      <c r="D34" s="261"/>
      <c r="E34" s="261"/>
      <c r="F34" s="261"/>
      <c r="G34" s="261"/>
      <c r="H34" s="261"/>
      <c r="I34" s="261"/>
      <c r="J34" s="261"/>
      <c r="K34" s="262"/>
      <c r="L34" s="29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</row>
    <row r="35" spans="1:95" s="32" customFormat="1" ht="41.25" customHeight="1" thickBot="1" x14ac:dyDescent="0.5">
      <c r="A35" s="36"/>
      <c r="B35" s="263"/>
      <c r="C35" s="264"/>
      <c r="D35" s="264"/>
      <c r="E35" s="264"/>
      <c r="F35" s="264"/>
      <c r="G35" s="264"/>
      <c r="H35" s="264"/>
      <c r="I35" s="264"/>
      <c r="J35" s="264"/>
      <c r="K35" s="265"/>
      <c r="L35" s="31" t="s">
        <v>22</v>
      </c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</row>
    <row r="36" spans="1:95" s="10" customFormat="1" x14ac:dyDescent="0.4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</row>
    <row r="37" spans="1:95" s="10" customFormat="1" x14ac:dyDescent="0.4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</row>
    <row r="38" spans="1:95" x14ac:dyDescent="0.45">
      <c r="B38" s="23"/>
      <c r="C38" s="23"/>
      <c r="D38" s="23"/>
      <c r="E38" s="23"/>
      <c r="F38" s="23"/>
      <c r="G38" s="23"/>
      <c r="H38" s="23"/>
      <c r="I38" s="23"/>
      <c r="J38" s="23"/>
      <c r="K38" s="23"/>
      <c r="M38" s="23"/>
      <c r="N38" s="23"/>
      <c r="O38" s="23"/>
      <c r="P38" s="23"/>
    </row>
    <row r="39" spans="1:95" x14ac:dyDescent="0.45">
      <c r="B39" s="23"/>
      <c r="C39" s="23"/>
      <c r="D39" s="23"/>
      <c r="E39" s="23"/>
      <c r="F39" s="23"/>
      <c r="G39" s="23"/>
      <c r="H39" s="23"/>
      <c r="I39" s="23"/>
      <c r="J39" s="23"/>
      <c r="K39" s="23"/>
      <c r="M39" s="23"/>
      <c r="N39" s="23"/>
      <c r="O39" s="23"/>
      <c r="P39" s="23"/>
    </row>
    <row r="40" spans="1:95" x14ac:dyDescent="0.45">
      <c r="B40" s="23"/>
      <c r="C40" s="23"/>
      <c r="D40" s="23"/>
      <c r="E40" s="23"/>
      <c r="F40" s="23"/>
      <c r="G40" s="23"/>
      <c r="H40" s="23"/>
      <c r="I40" s="23"/>
      <c r="J40" s="23"/>
      <c r="K40" s="23"/>
      <c r="M40" s="23"/>
      <c r="N40" s="23"/>
      <c r="O40" s="23"/>
      <c r="P40" s="23"/>
    </row>
    <row r="41" spans="1:95" x14ac:dyDescent="0.45">
      <c r="B41" s="23"/>
      <c r="C41" s="23"/>
      <c r="D41" s="23"/>
      <c r="E41" s="23"/>
      <c r="F41" s="23"/>
      <c r="G41" s="23"/>
      <c r="H41" s="23"/>
      <c r="I41" s="23"/>
      <c r="J41" s="23"/>
      <c r="K41" s="23"/>
      <c r="M41" s="23"/>
      <c r="N41" s="23"/>
      <c r="O41" s="23"/>
      <c r="P41" s="23"/>
    </row>
    <row r="42" spans="1:95" x14ac:dyDescent="0.45">
      <c r="B42" s="23"/>
      <c r="C42" s="23"/>
      <c r="D42" s="23"/>
      <c r="E42" s="23"/>
      <c r="F42" s="23"/>
      <c r="G42" s="23"/>
      <c r="H42" s="23"/>
      <c r="I42" s="23"/>
      <c r="J42" s="23"/>
      <c r="K42" s="23"/>
      <c r="M42" s="23"/>
      <c r="N42" s="23"/>
      <c r="O42" s="23"/>
      <c r="P42" s="23"/>
    </row>
    <row r="43" spans="1:95" x14ac:dyDescent="0.45">
      <c r="B43" s="23"/>
      <c r="C43" s="23"/>
      <c r="D43" s="23"/>
      <c r="E43" s="23"/>
      <c r="F43" s="23"/>
      <c r="G43" s="23"/>
      <c r="H43" s="23"/>
      <c r="I43" s="23"/>
      <c r="J43" s="23"/>
      <c r="K43" s="23"/>
      <c r="M43" s="23"/>
      <c r="N43" s="23"/>
      <c r="O43" s="23"/>
      <c r="P43" s="23"/>
    </row>
    <row r="44" spans="1:95" x14ac:dyDescent="0.45">
      <c r="B44" s="23"/>
      <c r="C44" s="23"/>
      <c r="D44" s="23"/>
      <c r="E44" s="23"/>
      <c r="F44" s="23"/>
      <c r="G44" s="23"/>
      <c r="H44" s="23"/>
      <c r="I44" s="23"/>
      <c r="J44" s="23"/>
      <c r="K44" s="23"/>
      <c r="M44" s="23"/>
      <c r="N44" s="23"/>
      <c r="O44" s="23"/>
      <c r="P44" s="23"/>
    </row>
    <row r="45" spans="1:95" x14ac:dyDescent="0.45">
      <c r="B45" s="23"/>
      <c r="C45" s="23"/>
      <c r="D45" s="23"/>
      <c r="E45" s="23"/>
      <c r="F45" s="23"/>
      <c r="G45" s="23"/>
      <c r="H45" s="23"/>
      <c r="I45" s="23"/>
      <c r="J45" s="23"/>
      <c r="K45" s="23"/>
      <c r="M45" s="23"/>
      <c r="N45" s="23"/>
      <c r="O45" s="23"/>
      <c r="P45" s="23"/>
    </row>
    <row r="46" spans="1:95" x14ac:dyDescent="0.45">
      <c r="B46" s="23"/>
      <c r="C46" s="23"/>
      <c r="D46" s="23"/>
      <c r="E46" s="23"/>
      <c r="F46" s="23"/>
      <c r="G46" s="23"/>
      <c r="H46" s="23"/>
      <c r="I46" s="23"/>
      <c r="J46" s="23"/>
      <c r="K46" s="23"/>
      <c r="M46" s="23"/>
      <c r="N46" s="23"/>
      <c r="O46" s="23"/>
      <c r="P46" s="23"/>
    </row>
    <row r="47" spans="1:95" x14ac:dyDescent="0.45">
      <c r="B47" s="23"/>
      <c r="C47" s="23"/>
      <c r="D47" s="23"/>
      <c r="E47" s="23"/>
      <c r="F47" s="23"/>
      <c r="G47" s="23"/>
      <c r="H47" s="23"/>
      <c r="I47" s="23"/>
      <c r="J47" s="23"/>
      <c r="K47" s="23"/>
      <c r="M47" s="23"/>
      <c r="N47" s="23"/>
      <c r="O47" s="23"/>
      <c r="P47" s="23"/>
    </row>
    <row r="48" spans="1:95" x14ac:dyDescent="0.45">
      <c r="B48" s="23"/>
      <c r="C48" s="23"/>
      <c r="D48" s="23"/>
      <c r="E48" s="23"/>
      <c r="F48" s="23"/>
      <c r="G48" s="23"/>
      <c r="H48" s="23"/>
      <c r="I48" s="23"/>
      <c r="J48" s="23"/>
      <c r="K48" s="23"/>
      <c r="M48" s="23"/>
      <c r="N48" s="23"/>
      <c r="O48" s="23"/>
      <c r="P48" s="23"/>
    </row>
    <row r="49" spans="2:16" x14ac:dyDescent="0.45">
      <c r="B49" s="23"/>
      <c r="C49" s="23"/>
      <c r="D49" s="23"/>
      <c r="E49" s="23"/>
      <c r="F49" s="23"/>
      <c r="G49" s="23"/>
      <c r="H49" s="23"/>
      <c r="I49" s="23"/>
      <c r="J49" s="23"/>
      <c r="K49" s="23"/>
      <c r="M49" s="23"/>
      <c r="N49" s="23"/>
      <c r="O49" s="23"/>
      <c r="P49" s="23"/>
    </row>
    <row r="50" spans="2:16" x14ac:dyDescent="0.45">
      <c r="B50" s="23"/>
      <c r="C50" s="23"/>
      <c r="D50" s="23"/>
      <c r="E50" s="23"/>
      <c r="F50" s="23"/>
      <c r="G50" s="23"/>
      <c r="H50" s="23"/>
      <c r="I50" s="23"/>
      <c r="J50" s="23"/>
      <c r="K50" s="23"/>
      <c r="M50" s="23"/>
      <c r="N50" s="23"/>
      <c r="O50" s="23"/>
      <c r="P50" s="23"/>
    </row>
    <row r="51" spans="2:16" x14ac:dyDescent="0.45">
      <c r="B51" s="23"/>
      <c r="C51" s="23"/>
      <c r="D51" s="23"/>
      <c r="E51" s="23"/>
      <c r="F51" s="23"/>
      <c r="G51" s="23"/>
      <c r="H51" s="23"/>
      <c r="I51" s="23"/>
      <c r="J51" s="23"/>
      <c r="K51" s="23"/>
      <c r="M51" s="23"/>
      <c r="N51" s="23"/>
      <c r="O51" s="23"/>
      <c r="P51" s="23"/>
    </row>
    <row r="52" spans="2:16" x14ac:dyDescent="0.45">
      <c r="B52" s="23"/>
      <c r="C52" s="23"/>
      <c r="D52" s="23"/>
      <c r="E52" s="23"/>
      <c r="F52" s="23"/>
      <c r="G52" s="23"/>
      <c r="H52" s="23"/>
      <c r="I52" s="23"/>
      <c r="J52" s="23"/>
      <c r="K52" s="23"/>
      <c r="M52" s="23"/>
      <c r="N52" s="23"/>
      <c r="O52" s="23"/>
      <c r="P52" s="23"/>
    </row>
    <row r="53" spans="2:16" x14ac:dyDescent="0.45">
      <c r="B53" s="23"/>
      <c r="C53" s="23"/>
      <c r="D53" s="23"/>
      <c r="E53" s="23"/>
      <c r="F53" s="23"/>
      <c r="G53" s="23"/>
      <c r="H53" s="23"/>
      <c r="I53" s="23"/>
      <c r="J53" s="23"/>
      <c r="K53" s="23"/>
      <c r="M53" s="23"/>
      <c r="N53" s="23"/>
      <c r="O53" s="23"/>
      <c r="P53" s="23"/>
    </row>
    <row r="54" spans="2:16" x14ac:dyDescent="0.45">
      <c r="B54" s="23"/>
      <c r="C54" s="23"/>
      <c r="D54" s="23"/>
      <c r="E54" s="23"/>
      <c r="F54" s="23"/>
      <c r="G54" s="23"/>
      <c r="H54" s="23"/>
      <c r="I54" s="23"/>
      <c r="J54" s="23"/>
      <c r="K54" s="23"/>
      <c r="M54" s="23"/>
      <c r="N54" s="23"/>
      <c r="O54" s="23"/>
      <c r="P54" s="23"/>
    </row>
    <row r="55" spans="2:16" s="138" customFormat="1" x14ac:dyDescent="0.45"/>
    <row r="56" spans="2:16" s="138" customFormat="1" x14ac:dyDescent="0.45"/>
    <row r="57" spans="2:16" s="138" customFormat="1" x14ac:dyDescent="0.45"/>
    <row r="58" spans="2:16" s="138" customFormat="1" x14ac:dyDescent="0.45"/>
    <row r="59" spans="2:16" s="138" customFormat="1" x14ac:dyDescent="0.45"/>
    <row r="60" spans="2:16" s="138" customFormat="1" x14ac:dyDescent="0.45"/>
    <row r="61" spans="2:16" s="138" customFormat="1" x14ac:dyDescent="0.45"/>
    <row r="62" spans="2:16" s="138" customFormat="1" x14ac:dyDescent="0.45"/>
    <row r="63" spans="2:16" s="138" customFormat="1" x14ac:dyDescent="0.45"/>
    <row r="64" spans="2:16" s="138" customFormat="1" x14ac:dyDescent="0.45"/>
    <row r="65" s="138" customFormat="1" x14ac:dyDescent="0.45"/>
    <row r="66" s="138" customFormat="1" x14ac:dyDescent="0.45"/>
    <row r="67" s="138" customFormat="1" x14ac:dyDescent="0.45"/>
    <row r="68" s="138" customFormat="1" x14ac:dyDescent="0.45"/>
    <row r="69" s="138" customFormat="1" x14ac:dyDescent="0.45"/>
    <row r="70" s="138" customFormat="1" x14ac:dyDescent="0.45"/>
    <row r="71" s="138" customFormat="1" x14ac:dyDescent="0.45"/>
    <row r="72" s="138" customFormat="1" x14ac:dyDescent="0.45"/>
    <row r="73" s="138" customFormat="1" x14ac:dyDescent="0.45"/>
    <row r="74" s="138" customFormat="1" x14ac:dyDescent="0.45"/>
    <row r="75" s="138" customFormat="1" x14ac:dyDescent="0.45"/>
    <row r="76" s="138" customFormat="1" x14ac:dyDescent="0.45"/>
    <row r="77" s="138" customFormat="1" x14ac:dyDescent="0.45"/>
    <row r="78" s="138" customFormat="1" x14ac:dyDescent="0.45"/>
    <row r="79" s="138" customFormat="1" x14ac:dyDescent="0.45"/>
    <row r="80" s="138" customFormat="1" x14ac:dyDescent="0.45"/>
    <row r="81" s="138" customFormat="1" x14ac:dyDescent="0.45"/>
    <row r="82" s="138" customFormat="1" x14ac:dyDescent="0.45"/>
    <row r="83" s="138" customFormat="1" x14ac:dyDescent="0.45"/>
    <row r="84" s="138" customFormat="1" x14ac:dyDescent="0.45"/>
    <row r="85" s="138" customFormat="1" x14ac:dyDescent="0.45"/>
    <row r="86" s="138" customFormat="1" x14ac:dyDescent="0.45"/>
    <row r="87" s="138" customFormat="1" x14ac:dyDescent="0.45"/>
    <row r="88" s="138" customFormat="1" x14ac:dyDescent="0.45"/>
    <row r="89" s="138" customFormat="1" x14ac:dyDescent="0.45"/>
    <row r="90" s="138" customFormat="1" x14ac:dyDescent="0.45"/>
    <row r="91" s="138" customFormat="1" x14ac:dyDescent="0.45"/>
    <row r="92" s="138" customFormat="1" x14ac:dyDescent="0.45"/>
    <row r="93" s="138" customFormat="1" x14ac:dyDescent="0.45"/>
    <row r="94" s="138" customFormat="1" x14ac:dyDescent="0.45"/>
    <row r="95" s="138" customFormat="1" x14ac:dyDescent="0.45"/>
    <row r="96" s="138" customFormat="1" x14ac:dyDescent="0.45"/>
    <row r="97" s="138" customFormat="1" x14ac:dyDescent="0.45"/>
    <row r="98" s="138" customFormat="1" x14ac:dyDescent="0.45"/>
    <row r="99" s="138" customFormat="1" x14ac:dyDescent="0.45"/>
    <row r="100" s="138" customFormat="1" x14ac:dyDescent="0.45"/>
    <row r="101" s="138" customFormat="1" x14ac:dyDescent="0.45"/>
    <row r="102" s="138" customFormat="1" x14ac:dyDescent="0.45"/>
    <row r="103" s="138" customFormat="1" x14ac:dyDescent="0.45"/>
    <row r="104" s="138" customFormat="1" x14ac:dyDescent="0.45"/>
    <row r="105" s="138" customFormat="1" x14ac:dyDescent="0.45"/>
    <row r="106" s="138" customFormat="1" x14ac:dyDescent="0.45"/>
    <row r="107" s="138" customFormat="1" x14ac:dyDescent="0.45"/>
    <row r="108" s="138" customFormat="1" x14ac:dyDescent="0.45"/>
    <row r="109" s="138" customFormat="1" x14ac:dyDescent="0.45"/>
    <row r="110" s="138" customFormat="1" x14ac:dyDescent="0.45"/>
    <row r="111" s="138" customFormat="1" x14ac:dyDescent="0.45"/>
    <row r="112" s="138" customFormat="1" x14ac:dyDescent="0.45"/>
    <row r="113" s="138" customFormat="1" x14ac:dyDescent="0.45"/>
    <row r="114" s="138" customFormat="1" x14ac:dyDescent="0.45"/>
    <row r="115" s="138" customFormat="1" x14ac:dyDescent="0.45"/>
    <row r="116" s="138" customFormat="1" x14ac:dyDescent="0.45"/>
    <row r="117" s="138" customFormat="1" x14ac:dyDescent="0.45"/>
    <row r="118" s="138" customFormat="1" x14ac:dyDescent="0.45"/>
    <row r="119" s="138" customFormat="1" x14ac:dyDescent="0.45"/>
    <row r="120" s="138" customFormat="1" x14ac:dyDescent="0.45"/>
    <row r="121" s="138" customFormat="1" x14ac:dyDescent="0.45"/>
    <row r="122" s="138" customFormat="1" x14ac:dyDescent="0.45"/>
    <row r="123" s="138" customFormat="1" x14ac:dyDescent="0.45"/>
    <row r="124" s="138" customFormat="1" x14ac:dyDescent="0.45"/>
    <row r="125" s="138" customFormat="1" x14ac:dyDescent="0.45"/>
    <row r="126" s="138" customFormat="1" x14ac:dyDescent="0.45"/>
    <row r="127" s="138" customFormat="1" x14ac:dyDescent="0.45"/>
    <row r="128" s="138" customFormat="1" x14ac:dyDescent="0.45"/>
    <row r="129" s="138" customFormat="1" x14ac:dyDescent="0.45"/>
    <row r="130" s="138" customFormat="1" x14ac:dyDescent="0.45"/>
    <row r="131" s="138" customFormat="1" x14ac:dyDescent="0.45"/>
    <row r="132" s="138" customFormat="1" x14ac:dyDescent="0.45"/>
    <row r="133" s="138" customFormat="1" x14ac:dyDescent="0.45"/>
    <row r="134" s="138" customFormat="1" x14ac:dyDescent="0.45"/>
    <row r="135" s="138" customFormat="1" x14ac:dyDescent="0.45"/>
    <row r="136" s="138" customFormat="1" x14ac:dyDescent="0.45"/>
    <row r="137" s="138" customFormat="1" x14ac:dyDescent="0.45"/>
    <row r="138" s="138" customFormat="1" x14ac:dyDescent="0.45"/>
    <row r="139" s="138" customFormat="1" x14ac:dyDescent="0.45"/>
    <row r="140" s="138" customFormat="1" x14ac:dyDescent="0.45"/>
    <row r="141" s="138" customFormat="1" x14ac:dyDescent="0.45"/>
    <row r="142" s="138" customFormat="1" x14ac:dyDescent="0.45"/>
    <row r="143" s="138" customFormat="1" x14ac:dyDescent="0.45"/>
    <row r="144" s="138" customFormat="1" x14ac:dyDescent="0.45"/>
    <row r="145" s="138" customFormat="1" x14ac:dyDescent="0.45"/>
    <row r="146" s="138" customFormat="1" x14ac:dyDescent="0.45"/>
    <row r="147" s="138" customFormat="1" x14ac:dyDescent="0.45"/>
    <row r="148" s="138" customFormat="1" x14ac:dyDescent="0.45"/>
    <row r="149" s="138" customFormat="1" x14ac:dyDescent="0.45"/>
    <row r="150" s="138" customFormat="1" x14ac:dyDescent="0.45"/>
    <row r="151" s="138" customFormat="1" x14ac:dyDescent="0.45"/>
    <row r="152" s="138" customFormat="1" x14ac:dyDescent="0.45"/>
    <row r="153" s="138" customFormat="1" x14ac:dyDescent="0.45"/>
    <row r="154" s="138" customFormat="1" x14ac:dyDescent="0.45"/>
    <row r="155" s="138" customFormat="1" x14ac:dyDescent="0.45"/>
    <row r="156" s="138" customFormat="1" x14ac:dyDescent="0.45"/>
    <row r="157" s="138" customFormat="1" x14ac:dyDescent="0.45"/>
    <row r="158" s="138" customFormat="1" x14ac:dyDescent="0.45"/>
    <row r="159" s="138" customFormat="1" x14ac:dyDescent="0.45"/>
    <row r="160" s="138" customFormat="1" x14ac:dyDescent="0.45"/>
    <row r="161" s="138" customFormat="1" x14ac:dyDescent="0.45"/>
    <row r="162" s="138" customFormat="1" x14ac:dyDescent="0.45"/>
    <row r="163" s="138" customFormat="1" x14ac:dyDescent="0.45"/>
    <row r="164" s="138" customFormat="1" x14ac:dyDescent="0.45"/>
    <row r="165" s="138" customFormat="1" x14ac:dyDescent="0.45"/>
    <row r="166" s="138" customFormat="1" x14ac:dyDescent="0.45"/>
    <row r="167" s="138" customFormat="1" x14ac:dyDescent="0.45"/>
    <row r="168" s="138" customFormat="1" x14ac:dyDescent="0.45"/>
    <row r="169" s="138" customFormat="1" x14ac:dyDescent="0.45"/>
    <row r="170" s="138" customFormat="1" x14ac:dyDescent="0.45"/>
    <row r="171" s="138" customFormat="1" x14ac:dyDescent="0.45"/>
    <row r="172" s="138" customFormat="1" x14ac:dyDescent="0.45"/>
    <row r="173" s="138" customFormat="1" x14ac:dyDescent="0.45"/>
    <row r="174" s="138" customFormat="1" x14ac:dyDescent="0.45"/>
    <row r="175" s="138" customFormat="1" x14ac:dyDescent="0.45"/>
    <row r="176" s="138" customFormat="1" x14ac:dyDescent="0.45"/>
    <row r="177" s="138" customFormat="1" x14ac:dyDescent="0.45"/>
    <row r="178" s="138" customFormat="1" x14ac:dyDescent="0.45"/>
    <row r="179" s="138" customFormat="1" x14ac:dyDescent="0.45"/>
    <row r="180" s="138" customFormat="1" x14ac:dyDescent="0.45"/>
    <row r="181" s="138" customFormat="1" x14ac:dyDescent="0.45"/>
    <row r="182" s="138" customFormat="1" x14ac:dyDescent="0.45"/>
    <row r="183" s="138" customFormat="1" x14ac:dyDescent="0.45"/>
    <row r="184" s="138" customFormat="1" x14ac:dyDescent="0.45"/>
    <row r="185" s="138" customFormat="1" x14ac:dyDescent="0.45"/>
    <row r="186" s="138" customFormat="1" x14ac:dyDescent="0.45"/>
    <row r="187" s="138" customFormat="1" x14ac:dyDescent="0.45"/>
    <row r="188" s="138" customFormat="1" x14ac:dyDescent="0.45"/>
    <row r="189" s="138" customFormat="1" x14ac:dyDescent="0.45"/>
    <row r="190" s="138" customFormat="1" x14ac:dyDescent="0.45"/>
    <row r="191" s="138" customFormat="1" x14ac:dyDescent="0.45"/>
    <row r="192" s="138" customFormat="1" x14ac:dyDescent="0.45"/>
    <row r="193" s="138" customFormat="1" x14ac:dyDescent="0.45"/>
    <row r="194" s="138" customFormat="1" x14ac:dyDescent="0.45"/>
    <row r="195" s="138" customFormat="1" x14ac:dyDescent="0.45"/>
    <row r="196" s="138" customFormat="1" x14ac:dyDescent="0.45"/>
    <row r="197" s="138" customFormat="1" x14ac:dyDescent="0.45"/>
    <row r="198" s="138" customFormat="1" x14ac:dyDescent="0.45"/>
    <row r="199" s="138" customFormat="1" x14ac:dyDescent="0.45"/>
    <row r="200" s="138" customFormat="1" x14ac:dyDescent="0.45"/>
    <row r="201" s="138" customFormat="1" x14ac:dyDescent="0.45"/>
    <row r="202" s="138" customFormat="1" x14ac:dyDescent="0.45"/>
    <row r="203" s="138" customFormat="1" x14ac:dyDescent="0.45"/>
    <row r="204" s="138" customFormat="1" x14ac:dyDescent="0.45"/>
    <row r="205" s="138" customFormat="1" x14ac:dyDescent="0.45"/>
    <row r="206" s="138" customFormat="1" x14ac:dyDescent="0.45"/>
    <row r="207" s="138" customFormat="1" x14ac:dyDescent="0.45"/>
    <row r="208" s="138" customFormat="1" x14ac:dyDescent="0.45"/>
    <row r="209" s="138" customFormat="1" x14ac:dyDescent="0.45"/>
    <row r="210" s="138" customFormat="1" x14ac:dyDescent="0.45"/>
    <row r="211" s="138" customFormat="1" x14ac:dyDescent="0.45"/>
    <row r="212" s="138" customFormat="1" x14ac:dyDescent="0.45"/>
    <row r="213" s="138" customFormat="1" x14ac:dyDescent="0.45"/>
    <row r="214" s="138" customFormat="1" x14ac:dyDescent="0.45"/>
    <row r="215" s="138" customFormat="1" x14ac:dyDescent="0.45"/>
    <row r="216" s="138" customFormat="1" x14ac:dyDescent="0.45"/>
    <row r="217" s="138" customFormat="1" x14ac:dyDescent="0.45"/>
    <row r="218" s="138" customFormat="1" x14ac:dyDescent="0.45"/>
    <row r="219" s="138" customFormat="1" x14ac:dyDescent="0.45"/>
    <row r="220" s="138" customFormat="1" x14ac:dyDescent="0.45"/>
    <row r="221" s="138" customFormat="1" x14ac:dyDescent="0.45"/>
    <row r="222" s="138" customFormat="1" x14ac:dyDescent="0.45"/>
    <row r="223" s="138" customFormat="1" x14ac:dyDescent="0.45"/>
    <row r="224" s="138" customFormat="1" x14ac:dyDescent="0.45"/>
    <row r="225" s="138" customFormat="1" x14ac:dyDescent="0.45"/>
    <row r="226" s="138" customFormat="1" x14ac:dyDescent="0.45"/>
    <row r="227" s="138" customFormat="1" x14ac:dyDescent="0.45"/>
    <row r="228" s="138" customFormat="1" x14ac:dyDescent="0.45"/>
    <row r="229" s="138" customFormat="1" x14ac:dyDescent="0.45"/>
    <row r="230" s="138" customFormat="1" x14ac:dyDescent="0.45"/>
    <row r="231" s="138" customFormat="1" x14ac:dyDescent="0.45"/>
    <row r="232" s="138" customFormat="1" x14ac:dyDescent="0.45"/>
    <row r="233" s="138" customFormat="1" x14ac:dyDescent="0.45"/>
    <row r="234" s="138" customFormat="1" x14ac:dyDescent="0.45"/>
    <row r="235" s="138" customFormat="1" x14ac:dyDescent="0.45"/>
    <row r="236" s="138" customFormat="1" x14ac:dyDescent="0.45"/>
    <row r="237" s="138" customFormat="1" x14ac:dyDescent="0.45"/>
    <row r="238" s="138" customFormat="1" x14ac:dyDescent="0.45"/>
    <row r="239" s="138" customFormat="1" x14ac:dyDescent="0.45"/>
    <row r="240" s="138" customFormat="1" x14ac:dyDescent="0.45"/>
    <row r="241" s="138" customFormat="1" x14ac:dyDescent="0.45"/>
    <row r="242" s="138" customFormat="1" x14ac:dyDescent="0.45"/>
    <row r="243" s="138" customFormat="1" x14ac:dyDescent="0.45"/>
    <row r="244" s="138" customFormat="1" x14ac:dyDescent="0.45"/>
    <row r="245" s="138" customFormat="1" x14ac:dyDescent="0.45"/>
    <row r="246" s="138" customFormat="1" x14ac:dyDescent="0.45"/>
    <row r="247" s="138" customFormat="1" x14ac:dyDescent="0.45"/>
    <row r="248" s="138" customFormat="1" x14ac:dyDescent="0.45"/>
    <row r="249" s="138" customFormat="1" x14ac:dyDescent="0.45"/>
    <row r="250" s="138" customFormat="1" x14ac:dyDescent="0.45"/>
    <row r="251" s="138" customFormat="1" x14ac:dyDescent="0.45"/>
    <row r="252" s="138" customFormat="1" x14ac:dyDescent="0.45"/>
    <row r="253" s="138" customFormat="1" x14ac:dyDescent="0.45"/>
    <row r="254" s="138" customFormat="1" x14ac:dyDescent="0.45"/>
    <row r="255" s="138" customFormat="1" x14ac:dyDescent="0.45"/>
    <row r="256" s="138" customFormat="1" x14ac:dyDescent="0.45"/>
    <row r="257" s="138" customFormat="1" x14ac:dyDescent="0.45"/>
    <row r="258" s="138" customFormat="1" x14ac:dyDescent="0.45"/>
    <row r="259" s="138" customFormat="1" x14ac:dyDescent="0.45"/>
    <row r="260" s="138" customFormat="1" x14ac:dyDescent="0.45"/>
    <row r="261" s="138" customFormat="1" x14ac:dyDescent="0.45"/>
    <row r="262" s="138" customFormat="1" x14ac:dyDescent="0.45"/>
    <row r="263" s="138" customFormat="1" x14ac:dyDescent="0.45"/>
    <row r="264" s="138" customFormat="1" x14ac:dyDescent="0.45"/>
    <row r="265" s="138" customFormat="1" x14ac:dyDescent="0.45"/>
    <row r="266" s="138" customFormat="1" x14ac:dyDescent="0.45"/>
    <row r="267" s="138" customFormat="1" x14ac:dyDescent="0.45"/>
    <row r="268" s="138" customFormat="1" x14ac:dyDescent="0.45"/>
    <row r="269" s="138" customFormat="1" x14ac:dyDescent="0.45"/>
    <row r="270" s="138" customFormat="1" x14ac:dyDescent="0.45"/>
    <row r="271" s="138" customFormat="1" x14ac:dyDescent="0.45"/>
    <row r="272" s="138" customFormat="1" x14ac:dyDescent="0.45"/>
    <row r="273" s="138" customFormat="1" x14ac:dyDescent="0.45"/>
    <row r="274" s="138" customFormat="1" x14ac:dyDescent="0.45"/>
    <row r="275" s="138" customFormat="1" x14ac:dyDescent="0.45"/>
    <row r="276" s="138" customFormat="1" x14ac:dyDescent="0.45"/>
    <row r="277" s="138" customFormat="1" x14ac:dyDescent="0.45"/>
    <row r="278" s="138" customFormat="1" x14ac:dyDescent="0.45"/>
    <row r="279" s="138" customFormat="1" x14ac:dyDescent="0.45"/>
    <row r="280" s="138" customFormat="1" x14ac:dyDescent="0.45"/>
    <row r="281" s="138" customFormat="1" x14ac:dyDescent="0.45"/>
    <row r="282" s="138" customFormat="1" x14ac:dyDescent="0.45"/>
    <row r="283" s="138" customFormat="1" x14ac:dyDescent="0.45"/>
    <row r="284" s="138" customFormat="1" x14ac:dyDescent="0.45"/>
    <row r="285" s="138" customFormat="1" x14ac:dyDescent="0.45"/>
    <row r="286" s="138" customFormat="1" x14ac:dyDescent="0.45"/>
    <row r="287" s="138" customFormat="1" x14ac:dyDescent="0.45"/>
    <row r="288" s="138" customFormat="1" x14ac:dyDescent="0.45"/>
    <row r="289" s="138" customFormat="1" x14ac:dyDescent="0.45"/>
    <row r="290" s="138" customFormat="1" x14ac:dyDescent="0.45"/>
    <row r="291" s="138" customFormat="1" x14ac:dyDescent="0.45"/>
    <row r="292" s="138" customFormat="1" x14ac:dyDescent="0.45"/>
    <row r="293" s="138" customFormat="1" x14ac:dyDescent="0.45"/>
    <row r="294" s="138" customFormat="1" x14ac:dyDescent="0.45"/>
    <row r="295" s="138" customFormat="1" x14ac:dyDescent="0.45"/>
    <row r="296" s="138" customFormat="1" x14ac:dyDescent="0.45"/>
    <row r="297" s="138" customFormat="1" x14ac:dyDescent="0.45"/>
    <row r="298" s="138" customFormat="1" x14ac:dyDescent="0.45"/>
    <row r="299" s="138" customFormat="1" x14ac:dyDescent="0.45"/>
    <row r="300" s="138" customFormat="1" x14ac:dyDescent="0.45"/>
    <row r="301" s="138" customFormat="1" x14ac:dyDescent="0.45"/>
    <row r="302" s="138" customFormat="1" x14ac:dyDescent="0.45"/>
    <row r="303" s="138" customFormat="1" x14ac:dyDescent="0.45"/>
    <row r="304" s="138" customFormat="1" x14ac:dyDescent="0.45"/>
    <row r="305" s="138" customFormat="1" x14ac:dyDescent="0.45"/>
    <row r="306" s="138" customFormat="1" x14ac:dyDescent="0.45"/>
    <row r="307" s="138" customFormat="1" x14ac:dyDescent="0.45"/>
    <row r="308" s="138" customFormat="1" x14ac:dyDescent="0.45"/>
    <row r="309" s="138" customFormat="1" x14ac:dyDescent="0.45"/>
    <row r="310" s="138" customFormat="1" x14ac:dyDescent="0.45"/>
    <row r="311" s="138" customFormat="1" x14ac:dyDescent="0.45"/>
    <row r="312" s="138" customFormat="1" x14ac:dyDescent="0.45"/>
    <row r="313" s="138" customFormat="1" x14ac:dyDescent="0.45"/>
    <row r="314" s="138" customFormat="1" x14ac:dyDescent="0.45"/>
    <row r="315" s="138" customFormat="1" x14ac:dyDescent="0.45"/>
    <row r="316" s="138" customFormat="1" x14ac:dyDescent="0.45"/>
    <row r="317" s="138" customFormat="1" x14ac:dyDescent="0.45"/>
    <row r="318" s="138" customFormat="1" x14ac:dyDescent="0.45"/>
    <row r="319" s="138" customFormat="1" x14ac:dyDescent="0.45"/>
    <row r="320" s="138" customFormat="1" x14ac:dyDescent="0.45"/>
    <row r="321" s="138" customFormat="1" x14ac:dyDescent="0.45"/>
    <row r="322" s="138" customFormat="1" x14ac:dyDescent="0.45"/>
    <row r="323" s="138" customFormat="1" x14ac:dyDescent="0.45"/>
    <row r="324" s="138" customFormat="1" x14ac:dyDescent="0.45"/>
    <row r="325" s="138" customFormat="1" x14ac:dyDescent="0.45"/>
    <row r="326" s="138" customFormat="1" x14ac:dyDescent="0.45"/>
    <row r="327" s="138" customFormat="1" x14ac:dyDescent="0.45"/>
    <row r="328" s="138" customFormat="1" x14ac:dyDescent="0.45"/>
    <row r="329" s="138" customFormat="1" x14ac:dyDescent="0.45"/>
    <row r="330" s="138" customFormat="1" x14ac:dyDescent="0.45"/>
    <row r="331" s="138" customFormat="1" x14ac:dyDescent="0.45"/>
    <row r="332" s="138" customFormat="1" x14ac:dyDescent="0.45"/>
    <row r="333" s="138" customFormat="1" x14ac:dyDescent="0.45"/>
    <row r="334" s="138" customFormat="1" x14ac:dyDescent="0.45"/>
    <row r="335" s="138" customFormat="1" x14ac:dyDescent="0.45"/>
    <row r="336" s="138" customFormat="1" x14ac:dyDescent="0.45"/>
    <row r="337" s="138" customFormat="1" x14ac:dyDescent="0.45"/>
    <row r="338" s="138" customFormat="1" x14ac:dyDescent="0.45"/>
    <row r="339" s="138" customFormat="1" x14ac:dyDescent="0.45"/>
    <row r="340" s="138" customFormat="1" x14ac:dyDescent="0.45"/>
    <row r="341" s="138" customFormat="1" x14ac:dyDescent="0.45"/>
    <row r="342" s="138" customFormat="1" x14ac:dyDescent="0.45"/>
    <row r="343" s="138" customFormat="1" x14ac:dyDescent="0.45"/>
    <row r="344" s="138" customFormat="1" x14ac:dyDescent="0.45"/>
    <row r="345" s="138" customFormat="1" x14ac:dyDescent="0.45"/>
    <row r="346" s="138" customFormat="1" x14ac:dyDescent="0.45"/>
    <row r="347" s="138" customFormat="1" x14ac:dyDescent="0.45"/>
    <row r="348" s="138" customFormat="1" x14ac:dyDescent="0.45"/>
    <row r="349" s="138" customFormat="1" x14ac:dyDescent="0.45"/>
    <row r="350" s="138" customFormat="1" x14ac:dyDescent="0.45"/>
    <row r="351" s="138" customFormat="1" x14ac:dyDescent="0.45"/>
    <row r="352" s="138" customFormat="1" x14ac:dyDescent="0.45"/>
    <row r="353" s="138" customFormat="1" x14ac:dyDescent="0.45"/>
    <row r="354" s="138" customFormat="1" x14ac:dyDescent="0.45"/>
    <row r="355" s="138" customFormat="1" x14ac:dyDescent="0.45"/>
    <row r="356" s="138" customFormat="1" x14ac:dyDescent="0.45"/>
    <row r="357" s="138" customFormat="1" x14ac:dyDescent="0.45"/>
    <row r="358" s="138" customFormat="1" x14ac:dyDescent="0.45"/>
    <row r="359" s="138" customFormat="1" x14ac:dyDescent="0.45"/>
    <row r="360" s="138" customFormat="1" x14ac:dyDescent="0.45"/>
    <row r="361" s="138" customFormat="1" x14ac:dyDescent="0.45"/>
    <row r="362" s="138" customFormat="1" x14ac:dyDescent="0.45"/>
    <row r="363" s="138" customFormat="1" x14ac:dyDescent="0.45"/>
    <row r="364" s="138" customFormat="1" x14ac:dyDescent="0.45"/>
    <row r="365" s="138" customFormat="1" x14ac:dyDescent="0.45"/>
    <row r="366" s="138" customFormat="1" x14ac:dyDescent="0.45"/>
    <row r="367" s="138" customFormat="1" x14ac:dyDescent="0.45"/>
    <row r="368" s="138" customFormat="1" x14ac:dyDescent="0.45"/>
    <row r="369" s="138" customFormat="1" x14ac:dyDescent="0.45"/>
    <row r="370" s="138" customFormat="1" x14ac:dyDescent="0.45"/>
    <row r="371" s="138" customFormat="1" x14ac:dyDescent="0.45"/>
    <row r="372" s="138" customFormat="1" x14ac:dyDescent="0.45"/>
    <row r="373" s="138" customFormat="1" x14ac:dyDescent="0.45"/>
    <row r="374" s="138" customFormat="1" x14ac:dyDescent="0.45"/>
    <row r="375" s="138" customFormat="1" x14ac:dyDescent="0.45"/>
    <row r="376" s="138" customFormat="1" x14ac:dyDescent="0.45"/>
    <row r="377" s="138" customFormat="1" x14ac:dyDescent="0.45"/>
    <row r="378" s="138" customFormat="1" x14ac:dyDescent="0.45"/>
    <row r="379" s="138" customFormat="1" x14ac:dyDescent="0.45"/>
    <row r="380" s="138" customFormat="1" x14ac:dyDescent="0.45"/>
    <row r="381" s="138" customFormat="1" x14ac:dyDescent="0.45"/>
    <row r="382" s="138" customFormat="1" x14ac:dyDescent="0.45"/>
    <row r="383" s="138" customFormat="1" x14ac:dyDescent="0.45"/>
    <row r="384" s="138" customFormat="1" x14ac:dyDescent="0.45"/>
    <row r="385" s="138" customFormat="1" x14ac:dyDescent="0.45"/>
    <row r="386" s="138" customFormat="1" x14ac:dyDescent="0.45"/>
    <row r="387" s="138" customFormat="1" x14ac:dyDescent="0.45"/>
    <row r="388" s="138" customFormat="1" x14ac:dyDescent="0.45"/>
    <row r="389" s="138" customFormat="1" x14ac:dyDescent="0.45"/>
    <row r="390" s="138" customFormat="1" x14ac:dyDescent="0.45"/>
    <row r="391" s="138" customFormat="1" x14ac:dyDescent="0.45"/>
    <row r="392" s="138" customFormat="1" x14ac:dyDescent="0.45"/>
    <row r="393" s="138" customFormat="1" x14ac:dyDescent="0.45"/>
    <row r="394" s="138" customFormat="1" x14ac:dyDescent="0.45"/>
    <row r="395" s="138" customFormat="1" x14ac:dyDescent="0.45"/>
    <row r="396" s="138" customFormat="1" x14ac:dyDescent="0.45"/>
    <row r="397" s="138" customFormat="1" x14ac:dyDescent="0.45"/>
    <row r="398" s="138" customFormat="1" x14ac:dyDescent="0.45"/>
    <row r="399" s="138" customFormat="1" x14ac:dyDescent="0.45"/>
    <row r="400" s="138" customFormat="1" x14ac:dyDescent="0.45"/>
    <row r="401" s="138" customFormat="1" x14ac:dyDescent="0.45"/>
    <row r="402" s="138" customFormat="1" x14ac:dyDescent="0.45"/>
    <row r="403" s="138" customFormat="1" x14ac:dyDescent="0.45"/>
    <row r="404" s="138" customFormat="1" x14ac:dyDescent="0.45"/>
    <row r="405" s="138" customFormat="1" x14ac:dyDescent="0.45"/>
    <row r="406" s="138" customFormat="1" x14ac:dyDescent="0.45"/>
    <row r="407" s="138" customFormat="1" x14ac:dyDescent="0.45"/>
    <row r="408" s="138" customFormat="1" x14ac:dyDescent="0.45"/>
    <row r="409" s="138" customFormat="1" x14ac:dyDescent="0.45"/>
    <row r="410" s="138" customFormat="1" x14ac:dyDescent="0.45"/>
    <row r="411" s="138" customFormat="1" x14ac:dyDescent="0.45"/>
    <row r="412" s="138" customFormat="1" x14ac:dyDescent="0.45"/>
    <row r="413" s="138" customFormat="1" x14ac:dyDescent="0.45"/>
    <row r="414" s="138" customFormat="1" x14ac:dyDescent="0.45"/>
    <row r="415" s="138" customFormat="1" x14ac:dyDescent="0.45"/>
    <row r="416" s="138" customFormat="1" x14ac:dyDescent="0.45"/>
    <row r="417" s="138" customFormat="1" x14ac:dyDescent="0.45"/>
    <row r="418" s="138" customFormat="1" x14ac:dyDescent="0.45"/>
    <row r="419" s="138" customFormat="1" x14ac:dyDescent="0.45"/>
    <row r="420" s="138" customFormat="1" x14ac:dyDescent="0.45"/>
    <row r="421" s="138" customFormat="1" x14ac:dyDescent="0.45"/>
    <row r="422" s="138" customFormat="1" x14ac:dyDescent="0.45"/>
    <row r="423" s="138" customFormat="1" x14ac:dyDescent="0.45"/>
    <row r="424" s="138" customFormat="1" x14ac:dyDescent="0.45"/>
    <row r="425" s="138" customFormat="1" x14ac:dyDescent="0.45"/>
    <row r="426" s="138" customFormat="1" x14ac:dyDescent="0.45"/>
    <row r="427" s="138" customFormat="1" x14ac:dyDescent="0.45"/>
    <row r="428" s="138" customFormat="1" x14ac:dyDescent="0.45"/>
    <row r="429" s="138" customFormat="1" x14ac:dyDescent="0.45"/>
    <row r="430" s="138" customFormat="1" x14ac:dyDescent="0.45"/>
    <row r="431" s="138" customFormat="1" x14ac:dyDescent="0.45"/>
    <row r="432" s="138" customFormat="1" x14ac:dyDescent="0.45"/>
    <row r="433" s="138" customFormat="1" x14ac:dyDescent="0.45"/>
    <row r="434" s="138" customFormat="1" x14ac:dyDescent="0.45"/>
    <row r="435" s="138" customFormat="1" x14ac:dyDescent="0.45"/>
    <row r="436" s="138" customFormat="1" x14ac:dyDescent="0.45"/>
    <row r="437" s="138" customFormat="1" x14ac:dyDescent="0.45"/>
    <row r="438" s="138" customFormat="1" x14ac:dyDescent="0.45"/>
    <row r="439" s="138" customFormat="1" x14ac:dyDescent="0.45"/>
    <row r="440" s="138" customFormat="1" x14ac:dyDescent="0.45"/>
    <row r="441" s="138" customFormat="1" x14ac:dyDescent="0.45"/>
    <row r="442" s="138" customFormat="1" x14ac:dyDescent="0.45"/>
    <row r="443" s="138" customFormat="1" x14ac:dyDescent="0.45"/>
    <row r="444" s="138" customFormat="1" x14ac:dyDescent="0.45"/>
    <row r="445" s="138" customFormat="1" x14ac:dyDescent="0.45"/>
    <row r="446" s="138" customFormat="1" x14ac:dyDescent="0.45"/>
    <row r="447" s="138" customFormat="1" x14ac:dyDescent="0.45"/>
    <row r="448" s="138" customFormat="1" x14ac:dyDescent="0.45"/>
    <row r="449" s="138" customFormat="1" x14ac:dyDescent="0.45"/>
    <row r="450" s="138" customFormat="1" x14ac:dyDescent="0.45"/>
    <row r="451" s="138" customFormat="1" x14ac:dyDescent="0.45"/>
    <row r="452" s="138" customFormat="1" x14ac:dyDescent="0.45"/>
    <row r="453" s="138" customFormat="1" x14ac:dyDescent="0.45"/>
    <row r="454" s="138" customFormat="1" x14ac:dyDescent="0.45"/>
    <row r="455" s="138" customFormat="1" x14ac:dyDescent="0.45"/>
    <row r="456" s="138" customFormat="1" x14ac:dyDescent="0.45"/>
    <row r="457" s="138" customFormat="1" x14ac:dyDescent="0.45"/>
    <row r="458" s="138" customFormat="1" x14ac:dyDescent="0.45"/>
    <row r="459" s="138" customFormat="1" x14ac:dyDescent="0.45"/>
    <row r="460" s="138" customFormat="1" x14ac:dyDescent="0.45"/>
    <row r="461" s="138" customFormat="1" x14ac:dyDescent="0.45"/>
    <row r="462" s="138" customFormat="1" x14ac:dyDescent="0.45"/>
    <row r="463" s="138" customFormat="1" x14ac:dyDescent="0.45"/>
    <row r="464" s="138" customFormat="1" x14ac:dyDescent="0.45"/>
    <row r="465" s="138" customFormat="1" x14ac:dyDescent="0.45"/>
    <row r="466" s="138" customFormat="1" x14ac:dyDescent="0.45"/>
    <row r="467" s="138" customFormat="1" x14ac:dyDescent="0.45"/>
    <row r="468" s="138" customFormat="1" x14ac:dyDescent="0.45"/>
    <row r="469" s="138" customFormat="1" x14ac:dyDescent="0.45"/>
    <row r="470" s="138" customFormat="1" x14ac:dyDescent="0.45"/>
    <row r="471" s="138" customFormat="1" x14ac:dyDescent="0.45"/>
    <row r="472" s="138" customFormat="1" x14ac:dyDescent="0.45"/>
    <row r="473" s="138" customFormat="1" x14ac:dyDescent="0.45"/>
    <row r="474" s="138" customFormat="1" x14ac:dyDescent="0.45"/>
    <row r="475" s="138" customFormat="1" x14ac:dyDescent="0.45"/>
    <row r="476" s="138" customFormat="1" x14ac:dyDescent="0.45"/>
    <row r="477" s="138" customFormat="1" x14ac:dyDescent="0.45"/>
    <row r="478" s="138" customFormat="1" x14ac:dyDescent="0.45"/>
    <row r="479" s="138" customFormat="1" x14ac:dyDescent="0.45"/>
    <row r="480" s="138" customFormat="1" x14ac:dyDescent="0.45"/>
    <row r="481" s="138" customFormat="1" x14ac:dyDescent="0.45"/>
    <row r="482" s="138" customFormat="1" x14ac:dyDescent="0.45"/>
    <row r="483" s="138" customFormat="1" x14ac:dyDescent="0.45"/>
    <row r="484" s="138" customFormat="1" x14ac:dyDescent="0.45"/>
    <row r="485" s="138" customFormat="1" x14ac:dyDescent="0.45"/>
    <row r="486" s="138" customFormat="1" x14ac:dyDescent="0.45"/>
    <row r="487" s="138" customFormat="1" x14ac:dyDescent="0.45"/>
    <row r="488" s="138" customFormat="1" x14ac:dyDescent="0.45"/>
    <row r="489" s="138" customFormat="1" x14ac:dyDescent="0.45"/>
    <row r="490" s="138" customFormat="1" x14ac:dyDescent="0.45"/>
    <row r="491" s="138" customFormat="1" x14ac:dyDescent="0.45"/>
    <row r="492" s="138" customFormat="1" x14ac:dyDescent="0.45"/>
    <row r="493" s="138" customFormat="1" x14ac:dyDescent="0.45"/>
    <row r="494" s="138" customFormat="1" x14ac:dyDescent="0.45"/>
    <row r="495" s="138" customFormat="1" x14ac:dyDescent="0.45"/>
    <row r="496" s="138" customFormat="1" x14ac:dyDescent="0.45"/>
    <row r="497" s="138" customFormat="1" x14ac:dyDescent="0.45"/>
    <row r="498" s="138" customFormat="1" x14ac:dyDescent="0.45"/>
    <row r="499" s="138" customFormat="1" x14ac:dyDescent="0.45"/>
    <row r="500" s="138" customFormat="1" x14ac:dyDescent="0.45"/>
    <row r="501" s="138" customFormat="1" x14ac:dyDescent="0.45"/>
    <row r="502" s="138" customFormat="1" x14ac:dyDescent="0.45"/>
    <row r="503" s="138" customFormat="1" x14ac:dyDescent="0.45"/>
    <row r="504" s="138" customFormat="1" x14ac:dyDescent="0.45"/>
    <row r="505" s="138" customFormat="1" x14ac:dyDescent="0.45"/>
    <row r="506" s="138" customFormat="1" x14ac:dyDescent="0.45"/>
    <row r="507" s="138" customFormat="1" x14ac:dyDescent="0.45"/>
    <row r="508" s="138" customFormat="1" x14ac:dyDescent="0.45"/>
    <row r="509" s="138" customFormat="1" x14ac:dyDescent="0.45"/>
    <row r="510" s="138" customFormat="1" x14ac:dyDescent="0.45"/>
    <row r="511" s="138" customFormat="1" x14ac:dyDescent="0.45"/>
    <row r="512" s="138" customFormat="1" x14ac:dyDescent="0.45"/>
    <row r="513" s="138" customFormat="1" x14ac:dyDescent="0.45"/>
    <row r="514" s="138" customFormat="1" x14ac:dyDescent="0.45"/>
    <row r="515" s="138" customFormat="1" x14ac:dyDescent="0.45"/>
    <row r="516" s="138" customFormat="1" x14ac:dyDescent="0.45"/>
    <row r="517" s="138" customFormat="1" x14ac:dyDescent="0.45"/>
    <row r="518" s="138" customFormat="1" x14ac:dyDescent="0.45"/>
    <row r="519" s="138" customFormat="1" x14ac:dyDescent="0.45"/>
    <row r="520" s="138" customFormat="1" x14ac:dyDescent="0.45"/>
    <row r="521" s="138" customFormat="1" x14ac:dyDescent="0.45"/>
    <row r="522" s="138" customFormat="1" x14ac:dyDescent="0.45"/>
    <row r="523" s="138" customFormat="1" x14ac:dyDescent="0.45"/>
    <row r="524" s="138" customFormat="1" x14ac:dyDescent="0.45"/>
    <row r="525" s="138" customFormat="1" x14ac:dyDescent="0.45"/>
    <row r="526" s="138" customFormat="1" x14ac:dyDescent="0.45"/>
    <row r="527" s="138" customFormat="1" x14ac:dyDescent="0.45"/>
    <row r="528" s="138" customFormat="1" x14ac:dyDescent="0.45"/>
    <row r="529" s="138" customFormat="1" x14ac:dyDescent="0.45"/>
    <row r="530" s="138" customFormat="1" x14ac:dyDescent="0.45"/>
    <row r="531" s="138" customFormat="1" x14ac:dyDescent="0.45"/>
    <row r="532" s="138" customFormat="1" x14ac:dyDescent="0.45"/>
    <row r="533" s="138" customFormat="1" x14ac:dyDescent="0.45"/>
    <row r="534" s="138" customFormat="1" x14ac:dyDescent="0.45"/>
    <row r="535" s="138" customFormat="1" x14ac:dyDescent="0.45"/>
    <row r="536" s="138" customFormat="1" x14ac:dyDescent="0.45"/>
    <row r="537" s="138" customFormat="1" x14ac:dyDescent="0.45"/>
    <row r="538" s="138" customFormat="1" x14ac:dyDescent="0.45"/>
    <row r="539" s="138" customFormat="1" x14ac:dyDescent="0.45"/>
    <row r="540" s="138" customFormat="1" x14ac:dyDescent="0.45"/>
    <row r="541" s="138" customFormat="1" x14ac:dyDescent="0.45"/>
    <row r="542" s="138" customFormat="1" x14ac:dyDescent="0.45"/>
    <row r="543" s="138" customFormat="1" x14ac:dyDescent="0.45"/>
    <row r="544" s="138" customFormat="1" x14ac:dyDescent="0.45"/>
    <row r="545" s="138" customFormat="1" x14ac:dyDescent="0.45"/>
    <row r="546" s="138" customFormat="1" x14ac:dyDescent="0.45"/>
    <row r="547" s="138" customFormat="1" x14ac:dyDescent="0.45"/>
    <row r="548" s="138" customFormat="1" x14ac:dyDescent="0.45"/>
    <row r="549" s="138" customFormat="1" x14ac:dyDescent="0.45"/>
    <row r="550" s="138" customFormat="1" x14ac:dyDescent="0.45"/>
    <row r="551" s="138" customFormat="1" x14ac:dyDescent="0.45"/>
    <row r="552" s="138" customFormat="1" x14ac:dyDescent="0.45"/>
    <row r="553" s="138" customFormat="1" x14ac:dyDescent="0.45"/>
    <row r="554" s="138" customFormat="1" x14ac:dyDescent="0.45"/>
    <row r="555" s="138" customFormat="1" x14ac:dyDescent="0.45"/>
    <row r="556" s="138" customFormat="1" x14ac:dyDescent="0.45"/>
    <row r="557" s="138" customFormat="1" x14ac:dyDescent="0.45"/>
    <row r="558" s="138" customFormat="1" x14ac:dyDescent="0.45"/>
    <row r="559" s="138" customFormat="1" x14ac:dyDescent="0.45"/>
    <row r="560" s="138" customFormat="1" x14ac:dyDescent="0.45"/>
    <row r="561" s="138" customFormat="1" x14ac:dyDescent="0.45"/>
    <row r="562" s="138" customFormat="1" x14ac:dyDescent="0.45"/>
    <row r="563" s="138" customFormat="1" x14ac:dyDescent="0.45"/>
    <row r="564" s="138" customFormat="1" x14ac:dyDescent="0.45"/>
    <row r="565" s="138" customFormat="1" x14ac:dyDescent="0.45"/>
    <row r="566" s="138" customFormat="1" x14ac:dyDescent="0.45"/>
    <row r="567" s="138" customFormat="1" x14ac:dyDescent="0.45"/>
    <row r="568" s="138" customFormat="1" x14ac:dyDescent="0.45"/>
    <row r="569" s="138" customFormat="1" x14ac:dyDescent="0.45"/>
    <row r="570" s="138" customFormat="1" x14ac:dyDescent="0.45"/>
    <row r="571" s="138" customFormat="1" x14ac:dyDescent="0.45"/>
    <row r="572" s="138" customFormat="1" x14ac:dyDescent="0.45"/>
    <row r="573" s="138" customFormat="1" x14ac:dyDescent="0.45"/>
    <row r="574" s="138" customFormat="1" x14ac:dyDescent="0.45"/>
    <row r="575" s="138" customFormat="1" x14ac:dyDescent="0.45"/>
    <row r="576" s="138" customFormat="1" x14ac:dyDescent="0.45"/>
    <row r="577" s="138" customFormat="1" x14ac:dyDescent="0.45"/>
    <row r="578" s="138" customFormat="1" x14ac:dyDescent="0.45"/>
    <row r="579" s="138" customFormat="1" x14ac:dyDescent="0.45"/>
    <row r="580" s="138" customFormat="1" x14ac:dyDescent="0.45"/>
    <row r="581" s="138" customFormat="1" x14ac:dyDescent="0.45"/>
    <row r="582" s="138" customFormat="1" x14ac:dyDescent="0.45"/>
    <row r="583" s="138" customFormat="1" x14ac:dyDescent="0.45"/>
    <row r="584" s="138" customFormat="1" x14ac:dyDescent="0.45"/>
    <row r="585" s="138" customFormat="1" x14ac:dyDescent="0.45"/>
    <row r="586" s="138" customFormat="1" x14ac:dyDescent="0.45"/>
    <row r="587" s="138" customFormat="1" x14ac:dyDescent="0.45"/>
    <row r="588" s="138" customFormat="1" x14ac:dyDescent="0.45"/>
    <row r="589" s="138" customFormat="1" x14ac:dyDescent="0.45"/>
    <row r="590" s="138" customFormat="1" x14ac:dyDescent="0.45"/>
    <row r="591" s="138" customFormat="1" x14ac:dyDescent="0.45"/>
    <row r="592" s="138" customFormat="1" x14ac:dyDescent="0.45"/>
    <row r="593" s="138" customFormat="1" x14ac:dyDescent="0.45"/>
    <row r="594" s="138" customFormat="1" x14ac:dyDescent="0.45"/>
    <row r="595" s="138" customFormat="1" x14ac:dyDescent="0.45"/>
    <row r="596" s="138" customFormat="1" x14ac:dyDescent="0.45"/>
    <row r="597" s="138" customFormat="1" x14ac:dyDescent="0.45"/>
    <row r="598" s="138" customFormat="1" x14ac:dyDescent="0.45"/>
    <row r="599" s="138" customFormat="1" x14ac:dyDescent="0.45"/>
    <row r="600" s="138" customFormat="1" x14ac:dyDescent="0.45"/>
    <row r="601" s="138" customFormat="1" x14ac:dyDescent="0.45"/>
    <row r="602" s="138" customFormat="1" x14ac:dyDescent="0.45"/>
    <row r="603" s="138" customFormat="1" x14ac:dyDescent="0.45"/>
    <row r="604" s="138" customFormat="1" x14ac:dyDescent="0.45"/>
    <row r="605" s="138" customFormat="1" x14ac:dyDescent="0.45"/>
    <row r="606" s="138" customFormat="1" x14ac:dyDescent="0.45"/>
    <row r="607" s="138" customFormat="1" x14ac:dyDescent="0.45"/>
    <row r="608" s="138" customFormat="1" x14ac:dyDescent="0.45"/>
    <row r="609" s="138" customFormat="1" x14ac:dyDescent="0.45"/>
    <row r="610" s="138" customFormat="1" x14ac:dyDescent="0.45"/>
    <row r="611" s="138" customFormat="1" x14ac:dyDescent="0.45"/>
    <row r="612" s="138" customFormat="1" x14ac:dyDescent="0.45"/>
    <row r="613" s="138" customFormat="1" x14ac:dyDescent="0.45"/>
    <row r="614" s="138" customFormat="1" x14ac:dyDescent="0.45"/>
    <row r="615" s="138" customFormat="1" x14ac:dyDescent="0.45"/>
    <row r="616" s="138" customFormat="1" x14ac:dyDescent="0.45"/>
    <row r="617" s="138" customFormat="1" x14ac:dyDescent="0.45"/>
    <row r="618" s="138" customFormat="1" x14ac:dyDescent="0.45"/>
    <row r="619" s="138" customFormat="1" x14ac:dyDescent="0.45"/>
    <row r="620" s="138" customFormat="1" x14ac:dyDescent="0.45"/>
    <row r="621" s="138" customFormat="1" x14ac:dyDescent="0.45"/>
    <row r="622" s="138" customFormat="1" x14ac:dyDescent="0.45"/>
    <row r="623" s="138" customFormat="1" x14ac:dyDescent="0.45"/>
    <row r="624" s="138" customFormat="1" x14ac:dyDescent="0.45"/>
    <row r="625" s="138" customFormat="1" x14ac:dyDescent="0.45"/>
    <row r="626" s="138" customFormat="1" x14ac:dyDescent="0.45"/>
    <row r="627" s="138" customFormat="1" x14ac:dyDescent="0.45"/>
    <row r="628" s="138" customFormat="1" x14ac:dyDescent="0.45"/>
    <row r="629" s="138" customFormat="1" x14ac:dyDescent="0.45"/>
    <row r="630" s="138" customFormat="1" x14ac:dyDescent="0.45"/>
    <row r="631" s="138" customFormat="1" x14ac:dyDescent="0.45"/>
    <row r="632" s="138" customFormat="1" x14ac:dyDescent="0.45"/>
    <row r="633" s="138" customFormat="1" x14ac:dyDescent="0.45"/>
    <row r="634" s="138" customFormat="1" x14ac:dyDescent="0.45"/>
    <row r="635" s="138" customFormat="1" x14ac:dyDescent="0.45"/>
    <row r="636" s="138" customFormat="1" x14ac:dyDescent="0.45"/>
    <row r="637" s="138" customFormat="1" x14ac:dyDescent="0.45"/>
    <row r="638" s="138" customFormat="1" x14ac:dyDescent="0.45"/>
    <row r="639" s="138" customFormat="1" x14ac:dyDescent="0.45"/>
    <row r="640" s="138" customFormat="1" x14ac:dyDescent="0.45"/>
    <row r="641" s="138" customFormat="1" x14ac:dyDescent="0.45"/>
    <row r="642" s="138" customFormat="1" x14ac:dyDescent="0.45"/>
    <row r="643" s="138" customFormat="1" x14ac:dyDescent="0.45"/>
    <row r="644" s="138" customFormat="1" x14ac:dyDescent="0.45"/>
    <row r="645" s="138" customFormat="1" x14ac:dyDescent="0.45"/>
    <row r="646" s="138" customFormat="1" x14ac:dyDescent="0.45"/>
    <row r="647" s="138" customFormat="1" x14ac:dyDescent="0.45"/>
    <row r="648" s="138" customFormat="1" x14ac:dyDescent="0.45"/>
    <row r="649" s="138" customFormat="1" x14ac:dyDescent="0.45"/>
    <row r="650" s="138" customFormat="1" x14ac:dyDescent="0.45"/>
    <row r="651" s="138" customFormat="1" x14ac:dyDescent="0.45"/>
    <row r="652" s="138" customFormat="1" x14ac:dyDescent="0.45"/>
    <row r="653" s="138" customFormat="1" x14ac:dyDescent="0.45"/>
    <row r="654" s="138" customFormat="1" x14ac:dyDescent="0.45"/>
    <row r="655" s="138" customFormat="1" x14ac:dyDescent="0.45"/>
    <row r="656" s="138" customFormat="1" x14ac:dyDescent="0.45"/>
    <row r="657" s="138" customFormat="1" x14ac:dyDescent="0.45"/>
    <row r="658" s="138" customFormat="1" x14ac:dyDescent="0.45"/>
    <row r="659" s="138" customFormat="1" x14ac:dyDescent="0.45"/>
    <row r="660" s="138" customFormat="1" x14ac:dyDescent="0.45"/>
    <row r="661" s="138" customFormat="1" x14ac:dyDescent="0.45"/>
    <row r="662" s="138" customFormat="1" x14ac:dyDescent="0.45"/>
    <row r="663" s="138" customFormat="1" x14ac:dyDescent="0.45"/>
    <row r="664" s="138" customFormat="1" x14ac:dyDescent="0.45"/>
    <row r="665" s="138" customFormat="1" x14ac:dyDescent="0.45"/>
    <row r="666" s="138" customFormat="1" x14ac:dyDescent="0.45"/>
    <row r="667" s="138" customFormat="1" x14ac:dyDescent="0.45"/>
    <row r="668" s="138" customFormat="1" x14ac:dyDescent="0.45"/>
    <row r="669" s="138" customFormat="1" x14ac:dyDescent="0.45"/>
    <row r="670" s="138" customFormat="1" x14ac:dyDescent="0.45"/>
    <row r="671" s="138" customFormat="1" x14ac:dyDescent="0.45"/>
    <row r="672" s="138" customFormat="1" x14ac:dyDescent="0.45"/>
    <row r="673" s="138" customFormat="1" x14ac:dyDescent="0.45"/>
    <row r="674" s="138" customFormat="1" x14ac:dyDescent="0.45"/>
    <row r="675" s="138" customFormat="1" x14ac:dyDescent="0.45"/>
    <row r="676" s="138" customFormat="1" x14ac:dyDescent="0.45"/>
    <row r="677" s="138" customFormat="1" x14ac:dyDescent="0.45"/>
  </sheetData>
  <mergeCells count="25">
    <mergeCell ref="B32:K32"/>
    <mergeCell ref="B33:K33"/>
    <mergeCell ref="B34:K35"/>
    <mergeCell ref="B25:K25"/>
    <mergeCell ref="B26:K26"/>
    <mergeCell ref="B28:K28"/>
    <mergeCell ref="L6:L7"/>
    <mergeCell ref="B29:K29"/>
    <mergeCell ref="B30:K30"/>
    <mergeCell ref="B31:K31"/>
    <mergeCell ref="B15:K16"/>
    <mergeCell ref="B27:K27"/>
    <mergeCell ref="B18:K19"/>
    <mergeCell ref="B20:K20"/>
    <mergeCell ref="B21:K22"/>
    <mergeCell ref="B23:K23"/>
    <mergeCell ref="B24:K24"/>
    <mergeCell ref="B11:K11"/>
    <mergeCell ref="B14:K14"/>
    <mergeCell ref="B17:K17"/>
    <mergeCell ref="B1:K4"/>
    <mergeCell ref="B5:K7"/>
    <mergeCell ref="B8:K8"/>
    <mergeCell ref="B9:K10"/>
    <mergeCell ref="B12:K13"/>
  </mergeCells>
  <hyperlinks>
    <hyperlink ref="L19" location="'Plan de acción'!A1" display="Ver Plan de acción" xr:uid="{00000000-0004-0000-0100-000000000000}"/>
    <hyperlink ref="L24" location="Responsables!A1" display="Ver responsables" xr:uid="{00000000-0004-0000-0100-000001000000}"/>
    <hyperlink ref="L29" location="'$Preoperativa'!A1" display="Ver presupuestos preoperativo" xr:uid="{00000000-0004-0000-0100-000002000000}"/>
    <hyperlink ref="L30" location="'$Operativo'!A1" display="Ver presupuestos operativo" xr:uid="{00000000-0004-0000-0100-000003000000}"/>
    <hyperlink ref="L31" location="'$Mantenimiento'!A1" display="Ver presupuesto de mantenimiento" xr:uid="{00000000-0004-0000-0100-000004000000}"/>
    <hyperlink ref="L35" location="'PLan de compra'!A1" display="Ver Plan de compras" xr:uid="{00000000-0004-0000-0100-000005000000}"/>
    <hyperlink ref="L26" location="Temporalidad!A1" display="Ver temporalidad" xr:uid="{00000000-0004-0000-0100-000006000000}"/>
    <hyperlink ref="L32" location="'$S&amp;E'!A1" display="Ver presupuesto de S&amp;E" xr:uid="{00000000-0004-0000-0100-000007000000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CE734"/>
  <sheetViews>
    <sheetView zoomScale="110" zoomScaleNormal="110" workbookViewId="0">
      <selection activeCell="E8" sqref="E8:E11"/>
    </sheetView>
  </sheetViews>
  <sheetFormatPr baseColWidth="10" defaultColWidth="11.3984375" defaultRowHeight="12.75" x14ac:dyDescent="0.35"/>
  <cols>
    <col min="1" max="1" width="11.3984375" style="147"/>
    <col min="2" max="2" width="13" style="6" customWidth="1"/>
    <col min="3" max="3" width="18.265625" style="6" customWidth="1"/>
    <col min="4" max="4" width="45.73046875" style="6" customWidth="1"/>
    <col min="5" max="5" width="32.1328125" style="6" customWidth="1"/>
    <col min="6" max="7" width="16.3984375" style="6" customWidth="1"/>
    <col min="8" max="9" width="19" style="6" customWidth="1"/>
    <col min="10" max="10" width="17.265625" style="6" customWidth="1"/>
    <col min="11" max="83" width="11.3984375" style="147"/>
    <col min="84" max="16384" width="11.3984375" style="6"/>
  </cols>
  <sheetData>
    <row r="1" spans="1:83" ht="14.25" x14ac:dyDescent="0.45">
      <c r="B1" s="276" t="s">
        <v>238</v>
      </c>
      <c r="C1" s="277"/>
      <c r="D1" s="277"/>
      <c r="E1" s="277"/>
      <c r="F1" s="277"/>
      <c r="G1" s="277"/>
      <c r="H1" s="277"/>
      <c r="I1" s="277"/>
      <c r="J1" s="278"/>
      <c r="K1" s="111" t="s">
        <v>23</v>
      </c>
    </row>
    <row r="2" spans="1:83" x14ac:dyDescent="0.35">
      <c r="B2" s="279"/>
      <c r="C2" s="280"/>
      <c r="D2" s="280"/>
      <c r="E2" s="280"/>
      <c r="F2" s="280"/>
      <c r="G2" s="280"/>
      <c r="H2" s="280"/>
      <c r="I2" s="280"/>
      <c r="J2" s="281"/>
    </row>
    <row r="3" spans="1:83" x14ac:dyDescent="0.35">
      <c r="B3" s="279"/>
      <c r="C3" s="280"/>
      <c r="D3" s="280"/>
      <c r="E3" s="280"/>
      <c r="F3" s="280"/>
      <c r="G3" s="280"/>
      <c r="H3" s="280"/>
      <c r="I3" s="280"/>
      <c r="J3" s="281"/>
    </row>
    <row r="4" spans="1:83" x14ac:dyDescent="0.35">
      <c r="B4" s="279"/>
      <c r="C4" s="280"/>
      <c r="D4" s="280"/>
      <c r="E4" s="280"/>
      <c r="F4" s="280"/>
      <c r="G4" s="280"/>
      <c r="H4" s="280"/>
      <c r="I4" s="280"/>
      <c r="J4" s="281"/>
    </row>
    <row r="5" spans="1:83" ht="45.75" customHeight="1" thickBot="1" x14ac:dyDescent="0.4">
      <c r="B5" s="282"/>
      <c r="C5" s="283"/>
      <c r="D5" s="283"/>
      <c r="E5" s="283"/>
      <c r="F5" s="283"/>
      <c r="G5" s="283"/>
      <c r="H5" s="283"/>
      <c r="I5" s="283"/>
      <c r="J5" s="284"/>
    </row>
    <row r="6" spans="1:83" s="37" customFormat="1" ht="34.5" customHeight="1" x14ac:dyDescent="0.45">
      <c r="A6" s="148"/>
      <c r="B6" s="151" t="s">
        <v>24</v>
      </c>
      <c r="C6" s="150" t="s">
        <v>25</v>
      </c>
      <c r="D6" s="150" t="s">
        <v>26</v>
      </c>
      <c r="E6" s="150" t="s">
        <v>27</v>
      </c>
      <c r="F6" s="150" t="s">
        <v>28</v>
      </c>
      <c r="G6" s="150" t="s">
        <v>29</v>
      </c>
      <c r="H6" s="150" t="s">
        <v>30</v>
      </c>
      <c r="I6" s="150" t="s">
        <v>28</v>
      </c>
      <c r="J6" s="152" t="s">
        <v>31</v>
      </c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</row>
    <row r="7" spans="1:83" s="9" customFormat="1" ht="27" customHeight="1" x14ac:dyDescent="0.35">
      <c r="A7" s="149"/>
      <c r="B7" s="290" t="s">
        <v>32</v>
      </c>
      <c r="C7" s="289" t="s">
        <v>33</v>
      </c>
      <c r="D7" s="140" t="s">
        <v>34</v>
      </c>
      <c r="E7" s="141" t="s">
        <v>35</v>
      </c>
      <c r="F7" s="142">
        <v>44617</v>
      </c>
      <c r="G7" s="305" t="s">
        <v>36</v>
      </c>
      <c r="H7" s="303" t="s">
        <v>37</v>
      </c>
      <c r="I7" s="142">
        <v>44617</v>
      </c>
      <c r="J7" s="285" t="s">
        <v>38</v>
      </c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</row>
    <row r="8" spans="1:83" s="9" customFormat="1" ht="27" customHeight="1" x14ac:dyDescent="0.35">
      <c r="A8" s="149"/>
      <c r="B8" s="291"/>
      <c r="C8" s="289"/>
      <c r="D8" s="140" t="s">
        <v>39</v>
      </c>
      <c r="E8" s="292" t="s">
        <v>40</v>
      </c>
      <c r="F8" s="142">
        <v>44617</v>
      </c>
      <c r="G8" s="306"/>
      <c r="H8" s="303"/>
      <c r="I8" s="142">
        <v>44617</v>
      </c>
      <c r="J8" s="285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</row>
    <row r="9" spans="1:83" s="9" customFormat="1" ht="27" customHeight="1" x14ac:dyDescent="0.35">
      <c r="A9" s="149"/>
      <c r="B9" s="291"/>
      <c r="C9" s="289"/>
      <c r="D9" s="140" t="s">
        <v>41</v>
      </c>
      <c r="E9" s="293"/>
      <c r="F9" s="142">
        <v>44617</v>
      </c>
      <c r="G9" s="306"/>
      <c r="H9" s="303"/>
      <c r="I9" s="142">
        <v>44617</v>
      </c>
      <c r="J9" s="285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</row>
    <row r="10" spans="1:83" s="9" customFormat="1" ht="27" customHeight="1" x14ac:dyDescent="0.35">
      <c r="A10" s="149"/>
      <c r="B10" s="291"/>
      <c r="C10" s="289"/>
      <c r="D10" s="140" t="s">
        <v>42</v>
      </c>
      <c r="E10" s="293"/>
      <c r="F10" s="142">
        <v>44617</v>
      </c>
      <c r="G10" s="306"/>
      <c r="H10" s="303"/>
      <c r="I10" s="142">
        <v>44617</v>
      </c>
      <c r="J10" s="285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</row>
    <row r="11" spans="1:83" s="9" customFormat="1" ht="27" customHeight="1" x14ac:dyDescent="0.35">
      <c r="A11" s="149"/>
      <c r="B11" s="291"/>
      <c r="C11" s="289"/>
      <c r="D11" s="140" t="s">
        <v>43</v>
      </c>
      <c r="E11" s="294"/>
      <c r="F11" s="142">
        <v>44617</v>
      </c>
      <c r="G11" s="306"/>
      <c r="H11" s="303"/>
      <c r="I11" s="142">
        <v>44617</v>
      </c>
      <c r="J11" s="285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</row>
    <row r="12" spans="1:83" s="9" customFormat="1" ht="27" customHeight="1" x14ac:dyDescent="0.35">
      <c r="A12" s="149"/>
      <c r="B12" s="291"/>
      <c r="C12" s="289" t="s">
        <v>44</v>
      </c>
      <c r="D12" s="140" t="s">
        <v>45</v>
      </c>
      <c r="E12" s="295" t="s">
        <v>46</v>
      </c>
      <c r="F12" s="142">
        <v>44617</v>
      </c>
      <c r="G12" s="306"/>
      <c r="H12" s="303"/>
      <c r="I12" s="142">
        <v>44617</v>
      </c>
      <c r="J12" s="285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</row>
    <row r="13" spans="1:83" s="9" customFormat="1" ht="27" customHeight="1" x14ac:dyDescent="0.35">
      <c r="A13" s="149"/>
      <c r="B13" s="291"/>
      <c r="C13" s="289"/>
      <c r="D13" s="140" t="s">
        <v>47</v>
      </c>
      <c r="E13" s="296"/>
      <c r="F13" s="142">
        <v>44645</v>
      </c>
      <c r="G13" s="306"/>
      <c r="H13" s="303"/>
      <c r="I13" s="142">
        <v>44645</v>
      </c>
      <c r="J13" s="285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49"/>
      <c r="CB13" s="149"/>
      <c r="CC13" s="149"/>
      <c r="CD13" s="149"/>
      <c r="CE13" s="149"/>
    </row>
    <row r="14" spans="1:83" s="9" customFormat="1" ht="27" customHeight="1" x14ac:dyDescent="0.35">
      <c r="A14" s="149"/>
      <c r="B14" s="291"/>
      <c r="C14" s="289"/>
      <c r="D14" s="140" t="s">
        <v>48</v>
      </c>
      <c r="E14" s="296"/>
      <c r="F14" s="142">
        <v>44645</v>
      </c>
      <c r="G14" s="306"/>
      <c r="H14" s="303"/>
      <c r="I14" s="142">
        <v>44645</v>
      </c>
      <c r="J14" s="285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  <c r="BR14" s="149"/>
      <c r="BS14" s="149"/>
      <c r="BT14" s="149"/>
      <c r="BU14" s="149"/>
      <c r="BV14" s="149"/>
      <c r="BW14" s="149"/>
      <c r="BX14" s="149"/>
      <c r="BY14" s="149"/>
      <c r="BZ14" s="149"/>
      <c r="CA14" s="149"/>
      <c r="CB14" s="149"/>
      <c r="CC14" s="149"/>
      <c r="CD14" s="149"/>
      <c r="CE14" s="149"/>
    </row>
    <row r="15" spans="1:83" s="9" customFormat="1" ht="27" customHeight="1" x14ac:dyDescent="0.35">
      <c r="A15" s="149"/>
      <c r="B15" s="291"/>
      <c r="C15" s="289"/>
      <c r="D15" s="140" t="s">
        <v>49</v>
      </c>
      <c r="E15" s="296"/>
      <c r="F15" s="142">
        <v>44645</v>
      </c>
      <c r="G15" s="306"/>
      <c r="H15" s="303"/>
      <c r="I15" s="142">
        <v>44645</v>
      </c>
      <c r="J15" s="285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  <c r="BI15" s="149"/>
      <c r="BJ15" s="149"/>
      <c r="BK15" s="149"/>
      <c r="BL15" s="149"/>
      <c r="BM15" s="149"/>
      <c r="BN15" s="149"/>
      <c r="BO15" s="149"/>
      <c r="BP15" s="149"/>
      <c r="BQ15" s="149"/>
      <c r="BR15" s="149"/>
      <c r="BS15" s="149"/>
      <c r="BT15" s="149"/>
      <c r="BU15" s="149"/>
      <c r="BV15" s="149"/>
      <c r="BW15" s="149"/>
      <c r="BX15" s="149"/>
      <c r="BY15" s="149"/>
      <c r="BZ15" s="149"/>
      <c r="CA15" s="149"/>
      <c r="CB15" s="149"/>
      <c r="CC15" s="149"/>
      <c r="CD15" s="149"/>
      <c r="CE15" s="149"/>
    </row>
    <row r="16" spans="1:83" s="9" customFormat="1" ht="27" customHeight="1" x14ac:dyDescent="0.35">
      <c r="A16" s="149"/>
      <c r="B16" s="291"/>
      <c r="C16" s="289"/>
      <c r="D16" s="140" t="s">
        <v>50</v>
      </c>
      <c r="E16" s="297"/>
      <c r="F16" s="142">
        <v>44645</v>
      </c>
      <c r="G16" s="306"/>
      <c r="H16" s="303"/>
      <c r="I16" s="142">
        <v>44645</v>
      </c>
      <c r="J16" s="285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  <c r="BI16" s="149"/>
      <c r="BJ16" s="149"/>
      <c r="BK16" s="149"/>
      <c r="BL16" s="149"/>
      <c r="BM16" s="149"/>
      <c r="BN16" s="149"/>
      <c r="BO16" s="149"/>
      <c r="BP16" s="149"/>
      <c r="BQ16" s="149"/>
      <c r="BR16" s="149"/>
      <c r="BS16" s="149"/>
      <c r="BT16" s="149"/>
      <c r="BU16" s="149"/>
      <c r="BV16" s="149"/>
      <c r="BW16" s="149"/>
      <c r="BX16" s="149"/>
      <c r="BY16" s="149"/>
      <c r="BZ16" s="149"/>
      <c r="CA16" s="149"/>
      <c r="CB16" s="149"/>
      <c r="CC16" s="149"/>
      <c r="CD16" s="149"/>
      <c r="CE16" s="149"/>
    </row>
    <row r="17" spans="1:83" s="9" customFormat="1" ht="27" customHeight="1" x14ac:dyDescent="0.35">
      <c r="A17" s="149"/>
      <c r="B17" s="291"/>
      <c r="C17" s="289" t="s">
        <v>51</v>
      </c>
      <c r="D17" s="140" t="s">
        <v>52</v>
      </c>
      <c r="E17" s="292" t="s">
        <v>53</v>
      </c>
      <c r="F17" s="142">
        <v>44676</v>
      </c>
      <c r="G17" s="306"/>
      <c r="H17" s="303"/>
      <c r="I17" s="142">
        <v>44676</v>
      </c>
      <c r="J17" s="285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</row>
    <row r="18" spans="1:83" s="9" customFormat="1" ht="27" customHeight="1" x14ac:dyDescent="0.35">
      <c r="A18" s="149"/>
      <c r="B18" s="291"/>
      <c r="C18" s="289"/>
      <c r="D18" s="140" t="s">
        <v>54</v>
      </c>
      <c r="E18" s="293"/>
      <c r="F18" s="142">
        <v>44676</v>
      </c>
      <c r="G18" s="306"/>
      <c r="H18" s="303"/>
      <c r="I18" s="142">
        <v>44676</v>
      </c>
      <c r="J18" s="285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  <c r="BI18" s="149"/>
      <c r="BJ18" s="149"/>
      <c r="BK18" s="149"/>
      <c r="BL18" s="149"/>
      <c r="BM18" s="149"/>
      <c r="BN18" s="149"/>
      <c r="BO18" s="149"/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/>
    </row>
    <row r="19" spans="1:83" s="9" customFormat="1" ht="27" customHeight="1" x14ac:dyDescent="0.35">
      <c r="A19" s="149"/>
      <c r="B19" s="291"/>
      <c r="C19" s="289"/>
      <c r="D19" s="140" t="s">
        <v>55</v>
      </c>
      <c r="E19" s="294"/>
      <c r="F19" s="142">
        <v>44676</v>
      </c>
      <c r="G19" s="306"/>
      <c r="H19" s="303"/>
      <c r="I19" s="142">
        <v>44676</v>
      </c>
      <c r="J19" s="285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/>
    </row>
    <row r="20" spans="1:83" s="9" customFormat="1" ht="27" customHeight="1" x14ac:dyDescent="0.35">
      <c r="A20" s="149"/>
      <c r="B20" s="291"/>
      <c r="C20" s="289"/>
      <c r="D20" s="140" t="s">
        <v>56</v>
      </c>
      <c r="E20" s="143" t="s">
        <v>57</v>
      </c>
      <c r="F20" s="142">
        <v>44676</v>
      </c>
      <c r="G20" s="306"/>
      <c r="H20" s="303"/>
      <c r="I20" s="142">
        <v>44676</v>
      </c>
      <c r="J20" s="285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  <c r="BR20" s="149"/>
      <c r="BS20" s="149"/>
      <c r="BT20" s="149"/>
      <c r="BU20" s="149"/>
      <c r="BV20" s="149"/>
      <c r="BW20" s="149"/>
      <c r="BX20" s="149"/>
      <c r="BY20" s="149"/>
      <c r="BZ20" s="149"/>
      <c r="CA20" s="149"/>
      <c r="CB20" s="149"/>
      <c r="CC20" s="149"/>
      <c r="CD20" s="149"/>
      <c r="CE20" s="149"/>
    </row>
    <row r="21" spans="1:83" s="9" customFormat="1" ht="33.950000000000003" customHeight="1" x14ac:dyDescent="0.35">
      <c r="A21" s="149"/>
      <c r="B21" s="291"/>
      <c r="C21" s="289"/>
      <c r="D21" s="140" t="s">
        <v>58</v>
      </c>
      <c r="E21" s="144" t="s">
        <v>59</v>
      </c>
      <c r="F21" s="142">
        <v>44676</v>
      </c>
      <c r="G21" s="307"/>
      <c r="H21" s="303"/>
      <c r="I21" s="142">
        <v>44676</v>
      </c>
      <c r="J21" s="285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49"/>
      <c r="BV21" s="149"/>
      <c r="BW21" s="149"/>
      <c r="BX21" s="149"/>
      <c r="BY21" s="149"/>
      <c r="BZ21" s="149"/>
      <c r="CA21" s="149"/>
      <c r="CB21" s="149"/>
      <c r="CC21" s="149"/>
      <c r="CD21" s="149"/>
      <c r="CE21" s="149"/>
    </row>
    <row r="22" spans="1:83" ht="13.5" x14ac:dyDescent="0.35">
      <c r="B22" s="298" t="s">
        <v>60</v>
      </c>
      <c r="C22" s="302" t="s">
        <v>61</v>
      </c>
      <c r="D22" s="140" t="s">
        <v>62</v>
      </c>
      <c r="E22" s="288" t="s">
        <v>36</v>
      </c>
      <c r="F22" s="145">
        <v>44706</v>
      </c>
      <c r="G22" s="308" t="s">
        <v>63</v>
      </c>
      <c r="H22" s="303"/>
      <c r="I22" s="145">
        <v>44706</v>
      </c>
      <c r="J22" s="299" t="s">
        <v>64</v>
      </c>
    </row>
    <row r="23" spans="1:83" ht="44.1" customHeight="1" x14ac:dyDescent="0.35">
      <c r="B23" s="298"/>
      <c r="C23" s="302"/>
      <c r="D23" s="140" t="s">
        <v>65</v>
      </c>
      <c r="E23" s="288"/>
      <c r="F23" s="145">
        <v>44737</v>
      </c>
      <c r="G23" s="309"/>
      <c r="H23" s="303"/>
      <c r="I23" s="145">
        <v>44737</v>
      </c>
      <c r="J23" s="300"/>
    </row>
    <row r="24" spans="1:83" ht="28.35" customHeight="1" x14ac:dyDescent="0.35">
      <c r="B24" s="298"/>
      <c r="C24" s="302"/>
      <c r="D24" s="140" t="s">
        <v>66</v>
      </c>
      <c r="E24" s="288"/>
      <c r="F24" s="145">
        <v>44767</v>
      </c>
      <c r="G24" s="309"/>
      <c r="H24" s="303"/>
      <c r="I24" s="145">
        <v>44767</v>
      </c>
      <c r="J24" s="300"/>
    </row>
    <row r="25" spans="1:83" ht="27.6" customHeight="1" x14ac:dyDescent="0.35">
      <c r="B25" s="298"/>
      <c r="C25" s="302"/>
      <c r="D25" s="274" t="s">
        <v>67</v>
      </c>
      <c r="E25" s="286" t="s">
        <v>68</v>
      </c>
      <c r="F25" s="145">
        <v>44798</v>
      </c>
      <c r="G25" s="310"/>
      <c r="H25" s="303"/>
      <c r="I25" s="145">
        <v>44798</v>
      </c>
      <c r="J25" s="300"/>
    </row>
    <row r="26" spans="1:83" ht="93" customHeight="1" x14ac:dyDescent="0.35">
      <c r="B26" s="153" t="s">
        <v>69</v>
      </c>
      <c r="C26" s="302"/>
      <c r="D26" s="275"/>
      <c r="E26" s="287"/>
      <c r="F26" s="145">
        <v>44829</v>
      </c>
      <c r="G26" s="308" t="s">
        <v>70</v>
      </c>
      <c r="H26" s="303"/>
      <c r="I26" s="145">
        <v>44829</v>
      </c>
      <c r="J26" s="154" t="s">
        <v>71</v>
      </c>
    </row>
    <row r="27" spans="1:83" ht="49.35" customHeight="1" x14ac:dyDescent="0.35">
      <c r="B27" s="272" t="s">
        <v>72</v>
      </c>
      <c r="C27" s="312" t="s">
        <v>73</v>
      </c>
      <c r="D27" s="140" t="s">
        <v>74</v>
      </c>
      <c r="E27" s="146" t="s">
        <v>75</v>
      </c>
      <c r="F27" s="145">
        <v>44859</v>
      </c>
      <c r="G27" s="309"/>
      <c r="H27" s="303"/>
      <c r="I27" s="145">
        <v>44859</v>
      </c>
      <c r="J27" s="299" t="s">
        <v>76</v>
      </c>
    </row>
    <row r="28" spans="1:83" ht="49.35" customHeight="1" thickBot="1" x14ac:dyDescent="0.4">
      <c r="B28" s="273"/>
      <c r="C28" s="313"/>
      <c r="D28" s="155" t="s">
        <v>77</v>
      </c>
      <c r="E28" s="156" t="s">
        <v>78</v>
      </c>
      <c r="F28" s="157">
        <v>44920</v>
      </c>
      <c r="G28" s="311"/>
      <c r="H28" s="304"/>
      <c r="I28" s="157">
        <v>44920</v>
      </c>
      <c r="J28" s="301"/>
    </row>
    <row r="29" spans="1:83" s="147" customFormat="1" x14ac:dyDescent="0.35"/>
    <row r="30" spans="1:83" s="147" customFormat="1" x14ac:dyDescent="0.35"/>
    <row r="31" spans="1:83" s="147" customFormat="1" x14ac:dyDescent="0.35"/>
    <row r="32" spans="1:83" s="147" customFormat="1" x14ac:dyDescent="0.35"/>
    <row r="33" s="147" customFormat="1" x14ac:dyDescent="0.35"/>
    <row r="34" s="147" customFormat="1" x14ac:dyDescent="0.35"/>
    <row r="35" s="147" customFormat="1" x14ac:dyDescent="0.35"/>
    <row r="36" s="147" customFormat="1" x14ac:dyDescent="0.35"/>
    <row r="37" s="147" customFormat="1" x14ac:dyDescent="0.35"/>
    <row r="38" s="147" customFormat="1" x14ac:dyDescent="0.35"/>
    <row r="39" s="147" customFormat="1" x14ac:dyDescent="0.35"/>
    <row r="40" s="147" customFormat="1" x14ac:dyDescent="0.35"/>
    <row r="41" s="147" customFormat="1" x14ac:dyDescent="0.35"/>
    <row r="42" s="147" customFormat="1" x14ac:dyDescent="0.35"/>
    <row r="43" s="147" customFormat="1" x14ac:dyDescent="0.35"/>
    <row r="44" s="147" customFormat="1" x14ac:dyDescent="0.35"/>
    <row r="45" s="147" customFormat="1" x14ac:dyDescent="0.35"/>
    <row r="46" s="147" customFormat="1" x14ac:dyDescent="0.35"/>
    <row r="47" s="147" customFormat="1" x14ac:dyDescent="0.35"/>
    <row r="48" s="147" customFormat="1" x14ac:dyDescent="0.35"/>
    <row r="49" s="147" customFormat="1" x14ac:dyDescent="0.35"/>
    <row r="50" s="147" customFormat="1" x14ac:dyDescent="0.35"/>
    <row r="51" s="147" customFormat="1" x14ac:dyDescent="0.35"/>
    <row r="52" s="147" customFormat="1" x14ac:dyDescent="0.35"/>
    <row r="53" s="147" customFormat="1" x14ac:dyDescent="0.35"/>
    <row r="54" s="147" customFormat="1" x14ac:dyDescent="0.35"/>
    <row r="55" s="147" customFormat="1" x14ac:dyDescent="0.35"/>
    <row r="56" s="147" customFormat="1" x14ac:dyDescent="0.35"/>
    <row r="57" s="147" customFormat="1" x14ac:dyDescent="0.35"/>
    <row r="58" s="147" customFormat="1" x14ac:dyDescent="0.35"/>
    <row r="59" s="147" customFormat="1" x14ac:dyDescent="0.35"/>
    <row r="60" s="147" customFormat="1" x14ac:dyDescent="0.35"/>
    <row r="61" s="147" customFormat="1" x14ac:dyDescent="0.35"/>
    <row r="62" s="147" customFormat="1" x14ac:dyDescent="0.35"/>
    <row r="63" s="147" customFormat="1" x14ac:dyDescent="0.35"/>
    <row r="64" s="147" customFormat="1" x14ac:dyDescent="0.35"/>
    <row r="65" s="147" customFormat="1" x14ac:dyDescent="0.35"/>
    <row r="66" s="147" customFormat="1" x14ac:dyDescent="0.35"/>
    <row r="67" s="147" customFormat="1" x14ac:dyDescent="0.35"/>
    <row r="68" s="147" customFormat="1" x14ac:dyDescent="0.35"/>
    <row r="69" s="147" customFormat="1" x14ac:dyDescent="0.35"/>
    <row r="70" s="147" customFormat="1" x14ac:dyDescent="0.35"/>
    <row r="71" s="147" customFormat="1" x14ac:dyDescent="0.35"/>
    <row r="72" s="147" customFormat="1" x14ac:dyDescent="0.35"/>
    <row r="73" s="147" customFormat="1" x14ac:dyDescent="0.35"/>
    <row r="74" s="147" customFormat="1" x14ac:dyDescent="0.35"/>
    <row r="75" s="147" customFormat="1" x14ac:dyDescent="0.35"/>
    <row r="76" s="147" customFormat="1" x14ac:dyDescent="0.35"/>
    <row r="77" s="147" customFormat="1" x14ac:dyDescent="0.35"/>
    <row r="78" s="147" customFormat="1" x14ac:dyDescent="0.35"/>
    <row r="79" s="147" customFormat="1" x14ac:dyDescent="0.35"/>
    <row r="80" s="147" customFormat="1" x14ac:dyDescent="0.35"/>
    <row r="81" s="147" customFormat="1" x14ac:dyDescent="0.35"/>
    <row r="82" s="147" customFormat="1" x14ac:dyDescent="0.35"/>
    <row r="83" s="147" customFormat="1" x14ac:dyDescent="0.35"/>
    <row r="84" s="147" customFormat="1" x14ac:dyDescent="0.35"/>
    <row r="85" s="147" customFormat="1" x14ac:dyDescent="0.35"/>
    <row r="86" s="147" customFormat="1" x14ac:dyDescent="0.35"/>
    <row r="87" s="147" customFormat="1" x14ac:dyDescent="0.35"/>
    <row r="88" s="147" customFormat="1" x14ac:dyDescent="0.35"/>
    <row r="89" s="147" customFormat="1" x14ac:dyDescent="0.35"/>
    <row r="90" s="147" customFormat="1" x14ac:dyDescent="0.35"/>
    <row r="91" s="147" customFormat="1" x14ac:dyDescent="0.35"/>
    <row r="92" s="147" customFormat="1" x14ac:dyDescent="0.35"/>
    <row r="93" s="147" customFormat="1" x14ac:dyDescent="0.35"/>
    <row r="94" s="147" customFormat="1" x14ac:dyDescent="0.35"/>
    <row r="95" s="147" customFormat="1" x14ac:dyDescent="0.35"/>
    <row r="96" s="147" customFormat="1" x14ac:dyDescent="0.35"/>
    <row r="97" s="147" customFormat="1" x14ac:dyDescent="0.35"/>
    <row r="98" s="147" customFormat="1" x14ac:dyDescent="0.35"/>
    <row r="99" s="147" customFormat="1" x14ac:dyDescent="0.35"/>
    <row r="100" s="147" customFormat="1" x14ac:dyDescent="0.35"/>
    <row r="101" s="147" customFormat="1" x14ac:dyDescent="0.35"/>
    <row r="102" s="147" customFormat="1" x14ac:dyDescent="0.35"/>
    <row r="103" s="147" customFormat="1" x14ac:dyDescent="0.35"/>
    <row r="104" s="147" customFormat="1" x14ac:dyDescent="0.35"/>
    <row r="105" s="147" customFormat="1" x14ac:dyDescent="0.35"/>
    <row r="106" s="147" customFormat="1" x14ac:dyDescent="0.35"/>
    <row r="107" s="147" customFormat="1" x14ac:dyDescent="0.35"/>
    <row r="108" s="147" customFormat="1" x14ac:dyDescent="0.35"/>
    <row r="109" s="147" customFormat="1" x14ac:dyDescent="0.35"/>
    <row r="110" s="147" customFormat="1" x14ac:dyDescent="0.35"/>
    <row r="111" s="147" customFormat="1" x14ac:dyDescent="0.35"/>
    <row r="112" s="147" customFormat="1" x14ac:dyDescent="0.35"/>
    <row r="113" s="147" customFormat="1" x14ac:dyDescent="0.35"/>
    <row r="114" s="147" customFormat="1" x14ac:dyDescent="0.35"/>
    <row r="115" s="147" customFormat="1" x14ac:dyDescent="0.35"/>
    <row r="116" s="147" customFormat="1" x14ac:dyDescent="0.35"/>
    <row r="117" s="147" customFormat="1" x14ac:dyDescent="0.35"/>
    <row r="118" s="147" customFormat="1" x14ac:dyDescent="0.35"/>
    <row r="119" s="147" customFormat="1" x14ac:dyDescent="0.35"/>
    <row r="120" s="147" customFormat="1" x14ac:dyDescent="0.35"/>
    <row r="121" s="147" customFormat="1" x14ac:dyDescent="0.35"/>
    <row r="122" s="147" customFormat="1" x14ac:dyDescent="0.35"/>
    <row r="123" s="147" customFormat="1" x14ac:dyDescent="0.35"/>
    <row r="124" s="147" customFormat="1" x14ac:dyDescent="0.35"/>
    <row r="125" s="147" customFormat="1" x14ac:dyDescent="0.35"/>
    <row r="126" s="147" customFormat="1" x14ac:dyDescent="0.35"/>
    <row r="127" s="147" customFormat="1" x14ac:dyDescent="0.35"/>
    <row r="128" s="147" customFormat="1" x14ac:dyDescent="0.35"/>
    <row r="129" s="147" customFormat="1" x14ac:dyDescent="0.35"/>
    <row r="130" s="147" customFormat="1" x14ac:dyDescent="0.35"/>
    <row r="131" s="147" customFormat="1" x14ac:dyDescent="0.35"/>
    <row r="132" s="147" customFormat="1" x14ac:dyDescent="0.35"/>
    <row r="133" s="147" customFormat="1" x14ac:dyDescent="0.35"/>
    <row r="134" s="147" customFormat="1" x14ac:dyDescent="0.35"/>
    <row r="135" s="147" customFormat="1" x14ac:dyDescent="0.35"/>
    <row r="136" s="147" customFormat="1" x14ac:dyDescent="0.35"/>
    <row r="137" s="147" customFormat="1" x14ac:dyDescent="0.35"/>
    <row r="138" s="147" customFormat="1" x14ac:dyDescent="0.35"/>
    <row r="139" s="147" customFormat="1" x14ac:dyDescent="0.35"/>
    <row r="140" s="147" customFormat="1" x14ac:dyDescent="0.35"/>
    <row r="141" s="147" customFormat="1" x14ac:dyDescent="0.35"/>
    <row r="142" s="147" customFormat="1" x14ac:dyDescent="0.35"/>
    <row r="143" s="147" customFormat="1" x14ac:dyDescent="0.35"/>
    <row r="144" s="147" customFormat="1" x14ac:dyDescent="0.35"/>
    <row r="145" s="147" customFormat="1" x14ac:dyDescent="0.35"/>
    <row r="146" s="147" customFormat="1" x14ac:dyDescent="0.35"/>
    <row r="147" s="147" customFormat="1" x14ac:dyDescent="0.35"/>
    <row r="148" s="147" customFormat="1" x14ac:dyDescent="0.35"/>
    <row r="149" s="147" customFormat="1" x14ac:dyDescent="0.35"/>
    <row r="150" s="147" customFormat="1" x14ac:dyDescent="0.35"/>
    <row r="151" s="147" customFormat="1" x14ac:dyDescent="0.35"/>
    <row r="152" s="147" customFormat="1" x14ac:dyDescent="0.35"/>
    <row r="153" s="147" customFormat="1" x14ac:dyDescent="0.35"/>
    <row r="154" s="147" customFormat="1" x14ac:dyDescent="0.35"/>
    <row r="155" s="147" customFormat="1" x14ac:dyDescent="0.35"/>
    <row r="156" s="147" customFormat="1" x14ac:dyDescent="0.35"/>
    <row r="157" s="147" customFormat="1" x14ac:dyDescent="0.35"/>
    <row r="158" s="147" customFormat="1" x14ac:dyDescent="0.35"/>
    <row r="159" s="147" customFormat="1" x14ac:dyDescent="0.35"/>
    <row r="160" s="147" customFormat="1" x14ac:dyDescent="0.35"/>
    <row r="161" s="147" customFormat="1" x14ac:dyDescent="0.35"/>
    <row r="162" s="147" customFormat="1" x14ac:dyDescent="0.35"/>
    <row r="163" s="147" customFormat="1" x14ac:dyDescent="0.35"/>
    <row r="164" s="147" customFormat="1" x14ac:dyDescent="0.35"/>
    <row r="165" s="147" customFormat="1" x14ac:dyDescent="0.35"/>
    <row r="166" s="147" customFormat="1" x14ac:dyDescent="0.35"/>
    <row r="167" s="147" customFormat="1" x14ac:dyDescent="0.35"/>
    <row r="168" s="147" customFormat="1" x14ac:dyDescent="0.35"/>
    <row r="169" s="147" customFormat="1" x14ac:dyDescent="0.35"/>
    <row r="170" s="147" customFormat="1" x14ac:dyDescent="0.35"/>
    <row r="171" s="147" customFormat="1" x14ac:dyDescent="0.35"/>
    <row r="172" s="147" customFormat="1" x14ac:dyDescent="0.35"/>
    <row r="173" s="147" customFormat="1" x14ac:dyDescent="0.35"/>
    <row r="174" s="147" customFormat="1" x14ac:dyDescent="0.35"/>
    <row r="175" s="147" customFormat="1" x14ac:dyDescent="0.35"/>
    <row r="176" s="147" customFormat="1" x14ac:dyDescent="0.35"/>
    <row r="177" s="147" customFormat="1" x14ac:dyDescent="0.35"/>
    <row r="178" s="147" customFormat="1" x14ac:dyDescent="0.35"/>
    <row r="179" s="147" customFormat="1" x14ac:dyDescent="0.35"/>
    <row r="180" s="147" customFormat="1" x14ac:dyDescent="0.35"/>
    <row r="181" s="147" customFormat="1" x14ac:dyDescent="0.35"/>
    <row r="182" s="147" customFormat="1" x14ac:dyDescent="0.35"/>
    <row r="183" s="147" customFormat="1" x14ac:dyDescent="0.35"/>
    <row r="184" s="147" customFormat="1" x14ac:dyDescent="0.35"/>
    <row r="185" s="147" customFormat="1" x14ac:dyDescent="0.35"/>
    <row r="186" s="147" customFormat="1" x14ac:dyDescent="0.35"/>
    <row r="187" s="147" customFormat="1" x14ac:dyDescent="0.35"/>
    <row r="188" s="147" customFormat="1" x14ac:dyDescent="0.35"/>
    <row r="189" s="147" customFormat="1" x14ac:dyDescent="0.35"/>
    <row r="190" s="147" customFormat="1" x14ac:dyDescent="0.35"/>
    <row r="191" s="147" customFormat="1" x14ac:dyDescent="0.35"/>
    <row r="192" s="147" customFormat="1" x14ac:dyDescent="0.35"/>
    <row r="193" s="147" customFormat="1" x14ac:dyDescent="0.35"/>
    <row r="194" s="147" customFormat="1" x14ac:dyDescent="0.35"/>
    <row r="195" s="147" customFormat="1" x14ac:dyDescent="0.35"/>
    <row r="196" s="147" customFormat="1" x14ac:dyDescent="0.35"/>
    <row r="197" s="147" customFormat="1" x14ac:dyDescent="0.35"/>
    <row r="198" s="147" customFormat="1" x14ac:dyDescent="0.35"/>
    <row r="199" s="147" customFormat="1" x14ac:dyDescent="0.35"/>
    <row r="200" s="147" customFormat="1" x14ac:dyDescent="0.35"/>
    <row r="201" s="147" customFormat="1" x14ac:dyDescent="0.35"/>
    <row r="202" s="147" customFormat="1" x14ac:dyDescent="0.35"/>
    <row r="203" s="147" customFormat="1" x14ac:dyDescent="0.35"/>
    <row r="204" s="147" customFormat="1" x14ac:dyDescent="0.35"/>
    <row r="205" s="147" customFormat="1" x14ac:dyDescent="0.35"/>
    <row r="206" s="147" customFormat="1" x14ac:dyDescent="0.35"/>
    <row r="207" s="147" customFormat="1" x14ac:dyDescent="0.35"/>
    <row r="208" s="147" customFormat="1" x14ac:dyDescent="0.35"/>
    <row r="209" s="147" customFormat="1" x14ac:dyDescent="0.35"/>
    <row r="210" s="147" customFormat="1" x14ac:dyDescent="0.35"/>
    <row r="211" s="147" customFormat="1" x14ac:dyDescent="0.35"/>
    <row r="212" s="147" customFormat="1" x14ac:dyDescent="0.35"/>
    <row r="213" s="147" customFormat="1" x14ac:dyDescent="0.35"/>
    <row r="214" s="147" customFormat="1" x14ac:dyDescent="0.35"/>
    <row r="215" s="147" customFormat="1" x14ac:dyDescent="0.35"/>
    <row r="216" s="147" customFormat="1" x14ac:dyDescent="0.35"/>
    <row r="217" s="147" customFormat="1" x14ac:dyDescent="0.35"/>
    <row r="218" s="147" customFormat="1" x14ac:dyDescent="0.35"/>
    <row r="219" s="147" customFormat="1" x14ac:dyDescent="0.35"/>
    <row r="220" s="147" customFormat="1" x14ac:dyDescent="0.35"/>
    <row r="221" s="147" customFormat="1" x14ac:dyDescent="0.35"/>
    <row r="222" s="147" customFormat="1" x14ac:dyDescent="0.35"/>
    <row r="223" s="147" customFormat="1" x14ac:dyDescent="0.35"/>
    <row r="224" s="147" customFormat="1" x14ac:dyDescent="0.35"/>
    <row r="225" s="147" customFormat="1" x14ac:dyDescent="0.35"/>
    <row r="226" s="147" customFormat="1" x14ac:dyDescent="0.35"/>
    <row r="227" s="147" customFormat="1" x14ac:dyDescent="0.35"/>
    <row r="228" s="147" customFormat="1" x14ac:dyDescent="0.35"/>
    <row r="229" s="147" customFormat="1" x14ac:dyDescent="0.35"/>
    <row r="230" s="147" customFormat="1" x14ac:dyDescent="0.35"/>
    <row r="231" s="147" customFormat="1" x14ac:dyDescent="0.35"/>
    <row r="232" s="147" customFormat="1" x14ac:dyDescent="0.35"/>
    <row r="233" s="147" customFormat="1" x14ac:dyDescent="0.35"/>
    <row r="234" s="147" customFormat="1" x14ac:dyDescent="0.35"/>
    <row r="235" s="147" customFormat="1" x14ac:dyDescent="0.35"/>
    <row r="236" s="147" customFormat="1" x14ac:dyDescent="0.35"/>
    <row r="237" s="147" customFormat="1" x14ac:dyDescent="0.35"/>
    <row r="238" s="147" customFormat="1" x14ac:dyDescent="0.35"/>
    <row r="239" s="147" customFormat="1" x14ac:dyDescent="0.35"/>
    <row r="240" s="147" customFormat="1" x14ac:dyDescent="0.35"/>
    <row r="241" s="147" customFormat="1" x14ac:dyDescent="0.35"/>
    <row r="242" s="147" customFormat="1" x14ac:dyDescent="0.35"/>
    <row r="243" s="147" customFormat="1" x14ac:dyDescent="0.35"/>
    <row r="244" s="147" customFormat="1" x14ac:dyDescent="0.35"/>
    <row r="245" s="147" customFormat="1" x14ac:dyDescent="0.35"/>
    <row r="246" s="147" customFormat="1" x14ac:dyDescent="0.35"/>
    <row r="247" s="147" customFormat="1" x14ac:dyDescent="0.35"/>
    <row r="248" s="147" customFormat="1" x14ac:dyDescent="0.35"/>
    <row r="249" s="147" customFormat="1" x14ac:dyDescent="0.35"/>
    <row r="250" s="147" customFormat="1" x14ac:dyDescent="0.35"/>
    <row r="251" s="147" customFormat="1" x14ac:dyDescent="0.35"/>
    <row r="252" s="147" customFormat="1" x14ac:dyDescent="0.35"/>
    <row r="253" s="147" customFormat="1" x14ac:dyDescent="0.35"/>
    <row r="254" s="147" customFormat="1" x14ac:dyDescent="0.35"/>
    <row r="255" s="147" customFormat="1" x14ac:dyDescent="0.35"/>
    <row r="256" s="147" customFormat="1" x14ac:dyDescent="0.35"/>
    <row r="257" s="147" customFormat="1" x14ac:dyDescent="0.35"/>
    <row r="258" s="147" customFormat="1" x14ac:dyDescent="0.35"/>
    <row r="259" s="147" customFormat="1" x14ac:dyDescent="0.35"/>
    <row r="260" s="147" customFormat="1" x14ac:dyDescent="0.35"/>
    <row r="261" s="147" customFormat="1" x14ac:dyDescent="0.35"/>
    <row r="262" s="147" customFormat="1" x14ac:dyDescent="0.35"/>
    <row r="263" s="147" customFormat="1" x14ac:dyDescent="0.35"/>
    <row r="264" s="147" customFormat="1" x14ac:dyDescent="0.35"/>
    <row r="265" s="147" customFormat="1" x14ac:dyDescent="0.35"/>
    <row r="266" s="147" customFormat="1" x14ac:dyDescent="0.35"/>
    <row r="267" s="147" customFormat="1" x14ac:dyDescent="0.35"/>
    <row r="268" s="147" customFormat="1" x14ac:dyDescent="0.35"/>
    <row r="269" s="147" customFormat="1" x14ac:dyDescent="0.35"/>
    <row r="270" s="147" customFormat="1" x14ac:dyDescent="0.35"/>
    <row r="271" s="147" customFormat="1" x14ac:dyDescent="0.35"/>
    <row r="272" s="147" customFormat="1" x14ac:dyDescent="0.35"/>
    <row r="273" s="147" customFormat="1" x14ac:dyDescent="0.35"/>
    <row r="274" s="147" customFormat="1" x14ac:dyDescent="0.35"/>
    <row r="275" s="147" customFormat="1" x14ac:dyDescent="0.35"/>
    <row r="276" s="147" customFormat="1" x14ac:dyDescent="0.35"/>
    <row r="277" s="147" customFormat="1" x14ac:dyDescent="0.35"/>
    <row r="278" s="147" customFormat="1" x14ac:dyDescent="0.35"/>
    <row r="279" s="147" customFormat="1" x14ac:dyDescent="0.35"/>
    <row r="280" s="147" customFormat="1" x14ac:dyDescent="0.35"/>
    <row r="281" s="147" customFormat="1" x14ac:dyDescent="0.35"/>
    <row r="282" s="147" customFormat="1" x14ac:dyDescent="0.35"/>
    <row r="283" s="147" customFormat="1" x14ac:dyDescent="0.35"/>
    <row r="284" s="147" customFormat="1" x14ac:dyDescent="0.35"/>
    <row r="285" s="147" customFormat="1" x14ac:dyDescent="0.35"/>
    <row r="286" s="147" customFormat="1" x14ac:dyDescent="0.35"/>
    <row r="287" s="147" customFormat="1" x14ac:dyDescent="0.35"/>
    <row r="288" s="147" customFormat="1" x14ac:dyDescent="0.35"/>
    <row r="289" s="147" customFormat="1" x14ac:dyDescent="0.35"/>
    <row r="290" s="147" customFormat="1" x14ac:dyDescent="0.35"/>
    <row r="291" s="147" customFormat="1" x14ac:dyDescent="0.35"/>
    <row r="292" s="147" customFormat="1" x14ac:dyDescent="0.35"/>
    <row r="293" s="147" customFormat="1" x14ac:dyDescent="0.35"/>
    <row r="294" s="147" customFormat="1" x14ac:dyDescent="0.35"/>
    <row r="295" s="147" customFormat="1" x14ac:dyDescent="0.35"/>
    <row r="296" s="147" customFormat="1" x14ac:dyDescent="0.35"/>
    <row r="297" s="147" customFormat="1" x14ac:dyDescent="0.35"/>
    <row r="298" s="147" customFormat="1" x14ac:dyDescent="0.35"/>
    <row r="299" s="147" customFormat="1" x14ac:dyDescent="0.35"/>
    <row r="300" s="147" customFormat="1" x14ac:dyDescent="0.35"/>
    <row r="301" s="147" customFormat="1" x14ac:dyDescent="0.35"/>
    <row r="302" s="147" customFormat="1" x14ac:dyDescent="0.35"/>
    <row r="303" s="147" customFormat="1" x14ac:dyDescent="0.35"/>
    <row r="304" s="147" customFormat="1" x14ac:dyDescent="0.35"/>
    <row r="305" s="147" customFormat="1" x14ac:dyDescent="0.35"/>
    <row r="306" s="147" customFormat="1" x14ac:dyDescent="0.35"/>
    <row r="307" s="147" customFormat="1" x14ac:dyDescent="0.35"/>
    <row r="308" s="147" customFormat="1" x14ac:dyDescent="0.35"/>
    <row r="309" s="147" customFormat="1" x14ac:dyDescent="0.35"/>
    <row r="310" s="147" customFormat="1" x14ac:dyDescent="0.35"/>
    <row r="311" s="147" customFormat="1" x14ac:dyDescent="0.35"/>
    <row r="312" s="147" customFormat="1" x14ac:dyDescent="0.35"/>
    <row r="313" s="147" customFormat="1" x14ac:dyDescent="0.35"/>
    <row r="314" s="147" customFormat="1" x14ac:dyDescent="0.35"/>
    <row r="315" s="147" customFormat="1" x14ac:dyDescent="0.35"/>
    <row r="316" s="147" customFormat="1" x14ac:dyDescent="0.35"/>
    <row r="317" s="147" customFormat="1" x14ac:dyDescent="0.35"/>
    <row r="318" s="147" customFormat="1" x14ac:dyDescent="0.35"/>
    <row r="319" s="147" customFormat="1" x14ac:dyDescent="0.35"/>
    <row r="320" s="147" customFormat="1" x14ac:dyDescent="0.35"/>
    <row r="321" s="147" customFormat="1" x14ac:dyDescent="0.35"/>
    <row r="322" s="147" customFormat="1" x14ac:dyDescent="0.35"/>
    <row r="323" s="147" customFormat="1" x14ac:dyDescent="0.35"/>
    <row r="324" s="147" customFormat="1" x14ac:dyDescent="0.35"/>
    <row r="325" s="147" customFormat="1" x14ac:dyDescent="0.35"/>
    <row r="326" s="147" customFormat="1" x14ac:dyDescent="0.35"/>
    <row r="327" s="147" customFormat="1" x14ac:dyDescent="0.35"/>
    <row r="328" s="147" customFormat="1" x14ac:dyDescent="0.35"/>
    <row r="329" s="147" customFormat="1" x14ac:dyDescent="0.35"/>
    <row r="330" s="147" customFormat="1" x14ac:dyDescent="0.35"/>
    <row r="331" s="147" customFormat="1" x14ac:dyDescent="0.35"/>
    <row r="332" s="147" customFormat="1" x14ac:dyDescent="0.35"/>
    <row r="333" s="147" customFormat="1" x14ac:dyDescent="0.35"/>
    <row r="334" s="147" customFormat="1" x14ac:dyDescent="0.35"/>
    <row r="335" s="147" customFormat="1" x14ac:dyDescent="0.35"/>
    <row r="336" s="147" customFormat="1" x14ac:dyDescent="0.35"/>
    <row r="337" s="147" customFormat="1" x14ac:dyDescent="0.35"/>
    <row r="338" s="147" customFormat="1" x14ac:dyDescent="0.35"/>
    <row r="339" s="147" customFormat="1" x14ac:dyDescent="0.35"/>
    <row r="340" s="147" customFormat="1" x14ac:dyDescent="0.35"/>
    <row r="341" s="147" customFormat="1" x14ac:dyDescent="0.35"/>
    <row r="342" s="147" customFormat="1" x14ac:dyDescent="0.35"/>
    <row r="343" s="147" customFormat="1" x14ac:dyDescent="0.35"/>
    <row r="344" s="147" customFormat="1" x14ac:dyDescent="0.35"/>
    <row r="345" s="147" customFormat="1" x14ac:dyDescent="0.35"/>
    <row r="346" s="147" customFormat="1" x14ac:dyDescent="0.35"/>
    <row r="347" s="147" customFormat="1" x14ac:dyDescent="0.35"/>
    <row r="348" s="147" customFormat="1" x14ac:dyDescent="0.35"/>
    <row r="349" s="147" customFormat="1" x14ac:dyDescent="0.35"/>
    <row r="350" s="147" customFormat="1" x14ac:dyDescent="0.35"/>
    <row r="351" s="147" customFormat="1" x14ac:dyDescent="0.35"/>
    <row r="352" s="147" customFormat="1" x14ac:dyDescent="0.35"/>
    <row r="353" s="147" customFormat="1" x14ac:dyDescent="0.35"/>
    <row r="354" s="147" customFormat="1" x14ac:dyDescent="0.35"/>
    <row r="355" s="147" customFormat="1" x14ac:dyDescent="0.35"/>
    <row r="356" s="147" customFormat="1" x14ac:dyDescent="0.35"/>
    <row r="357" s="147" customFormat="1" x14ac:dyDescent="0.35"/>
    <row r="358" s="147" customFormat="1" x14ac:dyDescent="0.35"/>
    <row r="359" s="147" customFormat="1" x14ac:dyDescent="0.35"/>
    <row r="360" s="147" customFormat="1" x14ac:dyDescent="0.35"/>
    <row r="361" s="147" customFormat="1" x14ac:dyDescent="0.35"/>
    <row r="362" s="147" customFormat="1" x14ac:dyDescent="0.35"/>
    <row r="363" s="147" customFormat="1" x14ac:dyDescent="0.35"/>
    <row r="364" s="147" customFormat="1" x14ac:dyDescent="0.35"/>
    <row r="365" s="147" customFormat="1" x14ac:dyDescent="0.35"/>
    <row r="366" s="147" customFormat="1" x14ac:dyDescent="0.35"/>
    <row r="367" s="147" customFormat="1" x14ac:dyDescent="0.35"/>
    <row r="368" s="147" customFormat="1" x14ac:dyDescent="0.35"/>
    <row r="369" s="147" customFormat="1" x14ac:dyDescent="0.35"/>
    <row r="370" s="147" customFormat="1" x14ac:dyDescent="0.35"/>
    <row r="371" s="147" customFormat="1" x14ac:dyDescent="0.35"/>
    <row r="372" s="147" customFormat="1" x14ac:dyDescent="0.35"/>
    <row r="373" s="147" customFormat="1" x14ac:dyDescent="0.35"/>
    <row r="374" s="147" customFormat="1" x14ac:dyDescent="0.35"/>
    <row r="375" s="147" customFormat="1" x14ac:dyDescent="0.35"/>
    <row r="376" s="147" customFormat="1" x14ac:dyDescent="0.35"/>
    <row r="377" s="147" customFormat="1" x14ac:dyDescent="0.35"/>
    <row r="378" s="147" customFormat="1" x14ac:dyDescent="0.35"/>
    <row r="379" s="147" customFormat="1" x14ac:dyDescent="0.35"/>
    <row r="380" s="147" customFormat="1" x14ac:dyDescent="0.35"/>
    <row r="381" s="147" customFormat="1" x14ac:dyDescent="0.35"/>
    <row r="382" s="147" customFormat="1" x14ac:dyDescent="0.35"/>
    <row r="383" s="147" customFormat="1" x14ac:dyDescent="0.35"/>
    <row r="384" s="147" customFormat="1" x14ac:dyDescent="0.35"/>
    <row r="385" s="147" customFormat="1" x14ac:dyDescent="0.35"/>
    <row r="386" s="147" customFormat="1" x14ac:dyDescent="0.35"/>
    <row r="387" s="147" customFormat="1" x14ac:dyDescent="0.35"/>
    <row r="388" s="147" customFormat="1" x14ac:dyDescent="0.35"/>
    <row r="389" s="147" customFormat="1" x14ac:dyDescent="0.35"/>
    <row r="390" s="147" customFormat="1" x14ac:dyDescent="0.35"/>
    <row r="391" s="147" customFormat="1" x14ac:dyDescent="0.35"/>
    <row r="392" s="147" customFormat="1" x14ac:dyDescent="0.35"/>
    <row r="393" s="147" customFormat="1" x14ac:dyDescent="0.35"/>
    <row r="394" s="147" customFormat="1" x14ac:dyDescent="0.35"/>
    <row r="395" s="147" customFormat="1" x14ac:dyDescent="0.35"/>
    <row r="396" s="147" customFormat="1" x14ac:dyDescent="0.35"/>
    <row r="397" s="147" customFormat="1" x14ac:dyDescent="0.35"/>
    <row r="398" s="147" customFormat="1" x14ac:dyDescent="0.35"/>
    <row r="399" s="147" customFormat="1" x14ac:dyDescent="0.35"/>
    <row r="400" s="147" customFormat="1" x14ac:dyDescent="0.35"/>
    <row r="401" s="147" customFormat="1" x14ac:dyDescent="0.35"/>
    <row r="402" s="147" customFormat="1" x14ac:dyDescent="0.35"/>
    <row r="403" s="147" customFormat="1" x14ac:dyDescent="0.35"/>
    <row r="404" s="147" customFormat="1" x14ac:dyDescent="0.35"/>
    <row r="405" s="147" customFormat="1" x14ac:dyDescent="0.35"/>
    <row r="406" s="147" customFormat="1" x14ac:dyDescent="0.35"/>
    <row r="407" s="147" customFormat="1" x14ac:dyDescent="0.35"/>
    <row r="408" s="147" customFormat="1" x14ac:dyDescent="0.35"/>
    <row r="409" s="147" customFormat="1" x14ac:dyDescent="0.35"/>
    <row r="410" s="147" customFormat="1" x14ac:dyDescent="0.35"/>
    <row r="411" s="147" customFormat="1" x14ac:dyDescent="0.35"/>
    <row r="412" s="147" customFormat="1" x14ac:dyDescent="0.35"/>
    <row r="413" s="147" customFormat="1" x14ac:dyDescent="0.35"/>
    <row r="414" s="147" customFormat="1" x14ac:dyDescent="0.35"/>
    <row r="415" s="147" customFormat="1" x14ac:dyDescent="0.35"/>
    <row r="416" s="147" customFormat="1" x14ac:dyDescent="0.35"/>
    <row r="417" s="147" customFormat="1" x14ac:dyDescent="0.35"/>
    <row r="418" s="147" customFormat="1" x14ac:dyDescent="0.35"/>
    <row r="419" s="147" customFormat="1" x14ac:dyDescent="0.35"/>
    <row r="420" s="147" customFormat="1" x14ac:dyDescent="0.35"/>
    <row r="421" s="147" customFormat="1" x14ac:dyDescent="0.35"/>
    <row r="422" s="147" customFormat="1" x14ac:dyDescent="0.35"/>
    <row r="423" s="147" customFormat="1" x14ac:dyDescent="0.35"/>
    <row r="424" s="147" customFormat="1" x14ac:dyDescent="0.35"/>
    <row r="425" s="147" customFormat="1" x14ac:dyDescent="0.35"/>
    <row r="426" s="147" customFormat="1" x14ac:dyDescent="0.35"/>
    <row r="427" s="147" customFormat="1" x14ac:dyDescent="0.35"/>
    <row r="428" s="147" customFormat="1" x14ac:dyDescent="0.35"/>
    <row r="429" s="147" customFormat="1" x14ac:dyDescent="0.35"/>
    <row r="430" s="147" customFormat="1" x14ac:dyDescent="0.35"/>
    <row r="431" s="147" customFormat="1" x14ac:dyDescent="0.35"/>
    <row r="432" s="147" customFormat="1" x14ac:dyDescent="0.35"/>
    <row r="433" s="147" customFormat="1" x14ac:dyDescent="0.35"/>
    <row r="434" s="147" customFormat="1" x14ac:dyDescent="0.35"/>
    <row r="435" s="147" customFormat="1" x14ac:dyDescent="0.35"/>
    <row r="436" s="147" customFormat="1" x14ac:dyDescent="0.35"/>
    <row r="437" s="147" customFormat="1" x14ac:dyDescent="0.35"/>
    <row r="438" s="147" customFormat="1" x14ac:dyDescent="0.35"/>
    <row r="439" s="147" customFormat="1" x14ac:dyDescent="0.35"/>
    <row r="440" s="147" customFormat="1" x14ac:dyDescent="0.35"/>
    <row r="441" s="147" customFormat="1" x14ac:dyDescent="0.35"/>
    <row r="442" s="147" customFormat="1" x14ac:dyDescent="0.35"/>
    <row r="443" s="147" customFormat="1" x14ac:dyDescent="0.35"/>
    <row r="444" s="147" customFormat="1" x14ac:dyDescent="0.35"/>
    <row r="445" s="147" customFormat="1" x14ac:dyDescent="0.35"/>
    <row r="446" s="147" customFormat="1" x14ac:dyDescent="0.35"/>
    <row r="447" s="147" customFormat="1" x14ac:dyDescent="0.35"/>
    <row r="448" s="147" customFormat="1" x14ac:dyDescent="0.35"/>
    <row r="449" s="147" customFormat="1" x14ac:dyDescent="0.35"/>
    <row r="450" s="147" customFormat="1" x14ac:dyDescent="0.35"/>
    <row r="451" s="147" customFormat="1" x14ac:dyDescent="0.35"/>
    <row r="452" s="147" customFormat="1" x14ac:dyDescent="0.35"/>
    <row r="453" s="147" customFormat="1" x14ac:dyDescent="0.35"/>
    <row r="454" s="147" customFormat="1" x14ac:dyDescent="0.35"/>
    <row r="455" s="147" customFormat="1" x14ac:dyDescent="0.35"/>
    <row r="456" s="147" customFormat="1" x14ac:dyDescent="0.35"/>
    <row r="457" s="147" customFormat="1" x14ac:dyDescent="0.35"/>
    <row r="458" s="147" customFormat="1" x14ac:dyDescent="0.35"/>
    <row r="459" s="147" customFormat="1" x14ac:dyDescent="0.35"/>
    <row r="460" s="147" customFormat="1" x14ac:dyDescent="0.35"/>
    <row r="461" s="147" customFormat="1" x14ac:dyDescent="0.35"/>
    <row r="462" s="147" customFormat="1" x14ac:dyDescent="0.35"/>
    <row r="463" s="147" customFormat="1" x14ac:dyDescent="0.35"/>
    <row r="464" s="147" customFormat="1" x14ac:dyDescent="0.35"/>
    <row r="465" s="147" customFormat="1" x14ac:dyDescent="0.35"/>
    <row r="466" s="147" customFormat="1" x14ac:dyDescent="0.35"/>
    <row r="467" s="147" customFormat="1" x14ac:dyDescent="0.35"/>
    <row r="468" s="147" customFormat="1" x14ac:dyDescent="0.35"/>
    <row r="469" s="147" customFormat="1" x14ac:dyDescent="0.35"/>
    <row r="470" s="147" customFormat="1" x14ac:dyDescent="0.35"/>
    <row r="471" s="147" customFormat="1" x14ac:dyDescent="0.35"/>
    <row r="472" s="147" customFormat="1" x14ac:dyDescent="0.35"/>
    <row r="473" s="147" customFormat="1" x14ac:dyDescent="0.35"/>
    <row r="474" s="147" customFormat="1" x14ac:dyDescent="0.35"/>
    <row r="475" s="147" customFormat="1" x14ac:dyDescent="0.35"/>
    <row r="476" s="147" customFormat="1" x14ac:dyDescent="0.35"/>
    <row r="477" s="147" customFormat="1" x14ac:dyDescent="0.35"/>
    <row r="478" s="147" customFormat="1" x14ac:dyDescent="0.35"/>
    <row r="479" s="147" customFormat="1" x14ac:dyDescent="0.35"/>
    <row r="480" s="147" customFormat="1" x14ac:dyDescent="0.35"/>
    <row r="481" s="147" customFormat="1" x14ac:dyDescent="0.35"/>
    <row r="482" s="147" customFormat="1" x14ac:dyDescent="0.35"/>
    <row r="483" s="147" customFormat="1" x14ac:dyDescent="0.35"/>
    <row r="484" s="147" customFormat="1" x14ac:dyDescent="0.35"/>
    <row r="485" s="147" customFormat="1" x14ac:dyDescent="0.35"/>
    <row r="486" s="147" customFormat="1" x14ac:dyDescent="0.35"/>
    <row r="487" s="147" customFormat="1" x14ac:dyDescent="0.35"/>
    <row r="488" s="147" customFormat="1" x14ac:dyDescent="0.35"/>
    <row r="489" s="147" customFormat="1" x14ac:dyDescent="0.35"/>
    <row r="490" s="147" customFormat="1" x14ac:dyDescent="0.35"/>
    <row r="491" s="147" customFormat="1" x14ac:dyDescent="0.35"/>
    <row r="492" s="147" customFormat="1" x14ac:dyDescent="0.35"/>
    <row r="493" s="147" customFormat="1" x14ac:dyDescent="0.35"/>
    <row r="494" s="147" customFormat="1" x14ac:dyDescent="0.35"/>
    <row r="495" s="147" customFormat="1" x14ac:dyDescent="0.35"/>
    <row r="496" s="147" customFormat="1" x14ac:dyDescent="0.35"/>
    <row r="497" s="147" customFormat="1" x14ac:dyDescent="0.35"/>
    <row r="498" s="147" customFormat="1" x14ac:dyDescent="0.35"/>
    <row r="499" s="147" customFormat="1" x14ac:dyDescent="0.35"/>
    <row r="500" s="147" customFormat="1" x14ac:dyDescent="0.35"/>
    <row r="501" s="147" customFormat="1" x14ac:dyDescent="0.35"/>
    <row r="502" s="147" customFormat="1" x14ac:dyDescent="0.35"/>
    <row r="503" s="147" customFormat="1" x14ac:dyDescent="0.35"/>
    <row r="504" s="147" customFormat="1" x14ac:dyDescent="0.35"/>
    <row r="505" s="147" customFormat="1" x14ac:dyDescent="0.35"/>
    <row r="506" s="147" customFormat="1" x14ac:dyDescent="0.35"/>
    <row r="507" s="147" customFormat="1" x14ac:dyDescent="0.35"/>
    <row r="508" s="147" customFormat="1" x14ac:dyDescent="0.35"/>
    <row r="509" s="147" customFormat="1" x14ac:dyDescent="0.35"/>
    <row r="510" s="147" customFormat="1" x14ac:dyDescent="0.35"/>
    <row r="511" s="147" customFormat="1" x14ac:dyDescent="0.35"/>
    <row r="512" s="147" customFormat="1" x14ac:dyDescent="0.35"/>
    <row r="513" s="147" customFormat="1" x14ac:dyDescent="0.35"/>
    <row r="514" s="147" customFormat="1" x14ac:dyDescent="0.35"/>
    <row r="515" s="147" customFormat="1" x14ac:dyDescent="0.35"/>
    <row r="516" s="147" customFormat="1" x14ac:dyDescent="0.35"/>
    <row r="517" s="147" customFormat="1" x14ac:dyDescent="0.35"/>
    <row r="518" s="147" customFormat="1" x14ac:dyDescent="0.35"/>
    <row r="519" s="147" customFormat="1" x14ac:dyDescent="0.35"/>
    <row r="520" s="147" customFormat="1" x14ac:dyDescent="0.35"/>
    <row r="521" s="147" customFormat="1" x14ac:dyDescent="0.35"/>
    <row r="522" s="147" customFormat="1" x14ac:dyDescent="0.35"/>
    <row r="523" s="147" customFormat="1" x14ac:dyDescent="0.35"/>
    <row r="524" s="147" customFormat="1" x14ac:dyDescent="0.35"/>
    <row r="525" s="147" customFormat="1" x14ac:dyDescent="0.35"/>
    <row r="526" s="147" customFormat="1" x14ac:dyDescent="0.35"/>
    <row r="527" s="147" customFormat="1" x14ac:dyDescent="0.35"/>
    <row r="528" s="147" customFormat="1" x14ac:dyDescent="0.35"/>
    <row r="529" s="147" customFormat="1" x14ac:dyDescent="0.35"/>
    <row r="530" s="147" customFormat="1" x14ac:dyDescent="0.35"/>
    <row r="531" s="147" customFormat="1" x14ac:dyDescent="0.35"/>
    <row r="532" s="147" customFormat="1" x14ac:dyDescent="0.35"/>
    <row r="533" s="147" customFormat="1" x14ac:dyDescent="0.35"/>
    <row r="534" s="147" customFormat="1" x14ac:dyDescent="0.35"/>
    <row r="535" s="147" customFormat="1" x14ac:dyDescent="0.35"/>
    <row r="536" s="147" customFormat="1" x14ac:dyDescent="0.35"/>
    <row r="537" s="147" customFormat="1" x14ac:dyDescent="0.35"/>
    <row r="538" s="147" customFormat="1" x14ac:dyDescent="0.35"/>
    <row r="539" s="147" customFormat="1" x14ac:dyDescent="0.35"/>
    <row r="540" s="147" customFormat="1" x14ac:dyDescent="0.35"/>
    <row r="541" s="147" customFormat="1" x14ac:dyDescent="0.35"/>
    <row r="542" s="147" customFormat="1" x14ac:dyDescent="0.35"/>
    <row r="543" s="147" customFormat="1" x14ac:dyDescent="0.35"/>
    <row r="544" s="147" customFormat="1" x14ac:dyDescent="0.35"/>
    <row r="545" s="147" customFormat="1" x14ac:dyDescent="0.35"/>
    <row r="546" s="147" customFormat="1" x14ac:dyDescent="0.35"/>
    <row r="547" s="147" customFormat="1" x14ac:dyDescent="0.35"/>
    <row r="548" s="147" customFormat="1" x14ac:dyDescent="0.35"/>
    <row r="549" s="147" customFormat="1" x14ac:dyDescent="0.35"/>
    <row r="550" s="147" customFormat="1" x14ac:dyDescent="0.35"/>
    <row r="551" s="147" customFormat="1" x14ac:dyDescent="0.35"/>
    <row r="552" s="147" customFormat="1" x14ac:dyDescent="0.35"/>
    <row r="553" s="147" customFormat="1" x14ac:dyDescent="0.35"/>
    <row r="554" s="147" customFormat="1" x14ac:dyDescent="0.35"/>
    <row r="555" s="147" customFormat="1" x14ac:dyDescent="0.35"/>
    <row r="556" s="147" customFormat="1" x14ac:dyDescent="0.35"/>
    <row r="557" s="147" customFormat="1" x14ac:dyDescent="0.35"/>
    <row r="558" s="147" customFormat="1" x14ac:dyDescent="0.35"/>
    <row r="559" s="147" customFormat="1" x14ac:dyDescent="0.35"/>
    <row r="560" s="147" customFormat="1" x14ac:dyDescent="0.35"/>
    <row r="561" s="147" customFormat="1" x14ac:dyDescent="0.35"/>
    <row r="562" s="147" customFormat="1" x14ac:dyDescent="0.35"/>
    <row r="563" s="147" customFormat="1" x14ac:dyDescent="0.35"/>
    <row r="564" s="147" customFormat="1" x14ac:dyDescent="0.35"/>
    <row r="565" s="147" customFormat="1" x14ac:dyDescent="0.35"/>
    <row r="566" s="147" customFormat="1" x14ac:dyDescent="0.35"/>
    <row r="567" s="147" customFormat="1" x14ac:dyDescent="0.35"/>
    <row r="568" s="147" customFormat="1" x14ac:dyDescent="0.35"/>
    <row r="569" s="147" customFormat="1" x14ac:dyDescent="0.35"/>
    <row r="570" s="147" customFormat="1" x14ac:dyDescent="0.35"/>
    <row r="571" s="147" customFormat="1" x14ac:dyDescent="0.35"/>
    <row r="572" s="147" customFormat="1" x14ac:dyDescent="0.35"/>
    <row r="573" s="147" customFormat="1" x14ac:dyDescent="0.35"/>
    <row r="574" s="147" customFormat="1" x14ac:dyDescent="0.35"/>
    <row r="575" s="147" customFormat="1" x14ac:dyDescent="0.35"/>
    <row r="576" s="147" customFormat="1" x14ac:dyDescent="0.35"/>
    <row r="577" s="147" customFormat="1" x14ac:dyDescent="0.35"/>
    <row r="578" s="147" customFormat="1" x14ac:dyDescent="0.35"/>
    <row r="579" s="147" customFormat="1" x14ac:dyDescent="0.35"/>
    <row r="580" s="147" customFormat="1" x14ac:dyDescent="0.35"/>
    <row r="581" s="147" customFormat="1" x14ac:dyDescent="0.35"/>
    <row r="582" s="147" customFormat="1" x14ac:dyDescent="0.35"/>
    <row r="583" s="147" customFormat="1" x14ac:dyDescent="0.35"/>
    <row r="584" s="147" customFormat="1" x14ac:dyDescent="0.35"/>
    <row r="585" s="147" customFormat="1" x14ac:dyDescent="0.35"/>
    <row r="586" s="147" customFormat="1" x14ac:dyDescent="0.35"/>
    <row r="587" s="147" customFormat="1" x14ac:dyDescent="0.35"/>
    <row r="588" s="147" customFormat="1" x14ac:dyDescent="0.35"/>
    <row r="589" s="147" customFormat="1" x14ac:dyDescent="0.35"/>
    <row r="590" s="147" customFormat="1" x14ac:dyDescent="0.35"/>
    <row r="591" s="147" customFormat="1" x14ac:dyDescent="0.35"/>
    <row r="592" s="147" customFormat="1" x14ac:dyDescent="0.35"/>
    <row r="593" s="147" customFormat="1" x14ac:dyDescent="0.35"/>
    <row r="594" s="147" customFormat="1" x14ac:dyDescent="0.35"/>
    <row r="595" s="147" customFormat="1" x14ac:dyDescent="0.35"/>
    <row r="596" s="147" customFormat="1" x14ac:dyDescent="0.35"/>
    <row r="597" s="147" customFormat="1" x14ac:dyDescent="0.35"/>
    <row r="598" s="147" customFormat="1" x14ac:dyDescent="0.35"/>
    <row r="599" s="147" customFormat="1" x14ac:dyDescent="0.35"/>
    <row r="600" s="147" customFormat="1" x14ac:dyDescent="0.35"/>
    <row r="601" s="147" customFormat="1" x14ac:dyDescent="0.35"/>
    <row r="602" s="147" customFormat="1" x14ac:dyDescent="0.35"/>
    <row r="603" s="147" customFormat="1" x14ac:dyDescent="0.35"/>
    <row r="604" s="147" customFormat="1" x14ac:dyDescent="0.35"/>
    <row r="605" s="147" customFormat="1" x14ac:dyDescent="0.35"/>
    <row r="606" s="147" customFormat="1" x14ac:dyDescent="0.35"/>
    <row r="607" s="147" customFormat="1" x14ac:dyDescent="0.35"/>
    <row r="608" s="147" customFormat="1" x14ac:dyDescent="0.35"/>
    <row r="609" s="147" customFormat="1" x14ac:dyDescent="0.35"/>
    <row r="610" s="147" customFormat="1" x14ac:dyDescent="0.35"/>
    <row r="611" s="147" customFormat="1" x14ac:dyDescent="0.35"/>
    <row r="612" s="147" customFormat="1" x14ac:dyDescent="0.35"/>
    <row r="613" s="147" customFormat="1" x14ac:dyDescent="0.35"/>
    <row r="614" s="147" customFormat="1" x14ac:dyDescent="0.35"/>
    <row r="615" s="147" customFormat="1" x14ac:dyDescent="0.35"/>
    <row r="616" s="147" customFormat="1" x14ac:dyDescent="0.35"/>
    <row r="617" s="147" customFormat="1" x14ac:dyDescent="0.35"/>
    <row r="618" s="147" customFormat="1" x14ac:dyDescent="0.35"/>
    <row r="619" s="147" customFormat="1" x14ac:dyDescent="0.35"/>
    <row r="620" s="147" customFormat="1" x14ac:dyDescent="0.35"/>
    <row r="621" s="147" customFormat="1" x14ac:dyDescent="0.35"/>
    <row r="622" s="147" customFormat="1" x14ac:dyDescent="0.35"/>
    <row r="623" s="147" customFormat="1" x14ac:dyDescent="0.35"/>
    <row r="624" s="147" customFormat="1" x14ac:dyDescent="0.35"/>
    <row r="625" s="147" customFormat="1" x14ac:dyDescent="0.35"/>
    <row r="626" s="147" customFormat="1" x14ac:dyDescent="0.35"/>
    <row r="627" s="147" customFormat="1" x14ac:dyDescent="0.35"/>
    <row r="628" s="147" customFormat="1" x14ac:dyDescent="0.35"/>
    <row r="629" s="147" customFormat="1" x14ac:dyDescent="0.35"/>
    <row r="630" s="147" customFormat="1" x14ac:dyDescent="0.35"/>
    <row r="631" s="147" customFormat="1" x14ac:dyDescent="0.35"/>
    <row r="632" s="147" customFormat="1" x14ac:dyDescent="0.35"/>
    <row r="633" s="147" customFormat="1" x14ac:dyDescent="0.35"/>
    <row r="634" s="147" customFormat="1" x14ac:dyDescent="0.35"/>
    <row r="635" s="147" customFormat="1" x14ac:dyDescent="0.35"/>
    <row r="636" s="147" customFormat="1" x14ac:dyDescent="0.35"/>
    <row r="637" s="147" customFormat="1" x14ac:dyDescent="0.35"/>
    <row r="638" s="147" customFormat="1" x14ac:dyDescent="0.35"/>
    <row r="639" s="147" customFormat="1" x14ac:dyDescent="0.35"/>
    <row r="640" s="147" customFormat="1" x14ac:dyDescent="0.35"/>
    <row r="641" s="147" customFormat="1" x14ac:dyDescent="0.35"/>
    <row r="642" s="147" customFormat="1" x14ac:dyDescent="0.35"/>
    <row r="643" s="147" customFormat="1" x14ac:dyDescent="0.35"/>
    <row r="644" s="147" customFormat="1" x14ac:dyDescent="0.35"/>
    <row r="645" s="147" customFormat="1" x14ac:dyDescent="0.35"/>
    <row r="646" s="147" customFormat="1" x14ac:dyDescent="0.35"/>
    <row r="647" s="147" customFormat="1" x14ac:dyDescent="0.35"/>
    <row r="648" s="147" customFormat="1" x14ac:dyDescent="0.35"/>
    <row r="649" s="147" customFormat="1" x14ac:dyDescent="0.35"/>
    <row r="650" s="147" customFormat="1" x14ac:dyDescent="0.35"/>
    <row r="651" s="147" customFormat="1" x14ac:dyDescent="0.35"/>
    <row r="652" s="147" customFormat="1" x14ac:dyDescent="0.35"/>
    <row r="653" s="147" customFormat="1" x14ac:dyDescent="0.35"/>
    <row r="654" s="147" customFormat="1" x14ac:dyDescent="0.35"/>
    <row r="655" s="147" customFormat="1" x14ac:dyDescent="0.35"/>
    <row r="656" s="147" customFormat="1" x14ac:dyDescent="0.35"/>
    <row r="657" s="147" customFormat="1" x14ac:dyDescent="0.35"/>
    <row r="658" s="147" customFormat="1" x14ac:dyDescent="0.35"/>
    <row r="659" s="147" customFormat="1" x14ac:dyDescent="0.35"/>
    <row r="660" s="147" customFormat="1" x14ac:dyDescent="0.35"/>
    <row r="661" s="147" customFormat="1" x14ac:dyDescent="0.35"/>
    <row r="662" s="147" customFormat="1" x14ac:dyDescent="0.35"/>
    <row r="663" s="147" customFormat="1" x14ac:dyDescent="0.35"/>
    <row r="664" s="147" customFormat="1" x14ac:dyDescent="0.35"/>
    <row r="665" s="147" customFormat="1" x14ac:dyDescent="0.35"/>
    <row r="666" s="147" customFormat="1" x14ac:dyDescent="0.35"/>
    <row r="667" s="147" customFormat="1" x14ac:dyDescent="0.35"/>
    <row r="668" s="147" customFormat="1" x14ac:dyDescent="0.35"/>
    <row r="669" s="147" customFormat="1" x14ac:dyDescent="0.35"/>
    <row r="670" s="147" customFormat="1" x14ac:dyDescent="0.35"/>
    <row r="671" s="147" customFormat="1" x14ac:dyDescent="0.35"/>
    <row r="672" s="147" customFormat="1" x14ac:dyDescent="0.35"/>
    <row r="673" s="147" customFormat="1" x14ac:dyDescent="0.35"/>
    <row r="674" s="147" customFormat="1" x14ac:dyDescent="0.35"/>
    <row r="675" s="147" customFormat="1" x14ac:dyDescent="0.35"/>
    <row r="676" s="147" customFormat="1" x14ac:dyDescent="0.35"/>
    <row r="677" s="147" customFormat="1" x14ac:dyDescent="0.35"/>
    <row r="678" s="147" customFormat="1" x14ac:dyDescent="0.35"/>
    <row r="679" s="147" customFormat="1" x14ac:dyDescent="0.35"/>
    <row r="680" s="147" customFormat="1" x14ac:dyDescent="0.35"/>
    <row r="681" s="147" customFormat="1" x14ac:dyDescent="0.35"/>
    <row r="682" s="147" customFormat="1" x14ac:dyDescent="0.35"/>
    <row r="683" s="147" customFormat="1" x14ac:dyDescent="0.35"/>
    <row r="684" s="147" customFormat="1" x14ac:dyDescent="0.35"/>
    <row r="685" s="147" customFormat="1" x14ac:dyDescent="0.35"/>
    <row r="686" s="147" customFormat="1" x14ac:dyDescent="0.35"/>
    <row r="687" s="147" customFormat="1" x14ac:dyDescent="0.35"/>
    <row r="688" s="147" customFormat="1" x14ac:dyDescent="0.35"/>
    <row r="689" s="147" customFormat="1" x14ac:dyDescent="0.35"/>
    <row r="690" s="147" customFormat="1" x14ac:dyDescent="0.35"/>
    <row r="691" s="147" customFormat="1" x14ac:dyDescent="0.35"/>
    <row r="692" s="147" customFormat="1" x14ac:dyDescent="0.35"/>
    <row r="693" s="147" customFormat="1" x14ac:dyDescent="0.35"/>
    <row r="694" s="147" customFormat="1" x14ac:dyDescent="0.35"/>
    <row r="695" s="147" customFormat="1" x14ac:dyDescent="0.35"/>
    <row r="696" s="147" customFormat="1" x14ac:dyDescent="0.35"/>
    <row r="697" s="147" customFormat="1" x14ac:dyDescent="0.35"/>
    <row r="698" s="147" customFormat="1" x14ac:dyDescent="0.35"/>
    <row r="699" s="147" customFormat="1" x14ac:dyDescent="0.35"/>
    <row r="700" s="147" customFormat="1" x14ac:dyDescent="0.35"/>
    <row r="701" s="147" customFormat="1" x14ac:dyDescent="0.35"/>
    <row r="702" s="147" customFormat="1" x14ac:dyDescent="0.35"/>
    <row r="703" s="147" customFormat="1" x14ac:dyDescent="0.35"/>
    <row r="704" s="147" customFormat="1" x14ac:dyDescent="0.35"/>
    <row r="705" s="147" customFormat="1" x14ac:dyDescent="0.35"/>
    <row r="706" s="147" customFormat="1" x14ac:dyDescent="0.35"/>
    <row r="707" s="147" customFormat="1" x14ac:dyDescent="0.35"/>
    <row r="708" s="147" customFormat="1" x14ac:dyDescent="0.35"/>
    <row r="709" s="147" customFormat="1" x14ac:dyDescent="0.35"/>
    <row r="710" s="147" customFormat="1" x14ac:dyDescent="0.35"/>
    <row r="711" s="147" customFormat="1" x14ac:dyDescent="0.35"/>
    <row r="712" s="147" customFormat="1" x14ac:dyDescent="0.35"/>
    <row r="713" s="147" customFormat="1" x14ac:dyDescent="0.35"/>
    <row r="714" s="147" customFormat="1" x14ac:dyDescent="0.35"/>
    <row r="715" s="147" customFormat="1" x14ac:dyDescent="0.35"/>
    <row r="716" s="147" customFormat="1" x14ac:dyDescent="0.35"/>
    <row r="717" s="147" customFormat="1" x14ac:dyDescent="0.35"/>
    <row r="718" s="147" customFormat="1" x14ac:dyDescent="0.35"/>
    <row r="719" s="147" customFormat="1" x14ac:dyDescent="0.35"/>
    <row r="720" s="147" customFormat="1" x14ac:dyDescent="0.35"/>
    <row r="721" s="147" customFormat="1" x14ac:dyDescent="0.35"/>
    <row r="722" s="147" customFormat="1" x14ac:dyDescent="0.35"/>
    <row r="723" s="147" customFormat="1" x14ac:dyDescent="0.35"/>
    <row r="724" s="147" customFormat="1" x14ac:dyDescent="0.35"/>
    <row r="725" s="147" customFormat="1" x14ac:dyDescent="0.35"/>
    <row r="726" s="147" customFormat="1" x14ac:dyDescent="0.35"/>
    <row r="727" s="147" customFormat="1" x14ac:dyDescent="0.35"/>
    <row r="728" s="147" customFormat="1" x14ac:dyDescent="0.35"/>
    <row r="729" s="147" customFormat="1" x14ac:dyDescent="0.35"/>
    <row r="730" s="147" customFormat="1" x14ac:dyDescent="0.35"/>
    <row r="731" s="147" customFormat="1" x14ac:dyDescent="0.35"/>
    <row r="732" s="147" customFormat="1" x14ac:dyDescent="0.35"/>
    <row r="733" s="147" customFormat="1" x14ac:dyDescent="0.35"/>
    <row r="734" s="147" customFormat="1" x14ac:dyDescent="0.35"/>
  </sheetData>
  <mergeCells count="22">
    <mergeCell ref="C22:C26"/>
    <mergeCell ref="H7:H28"/>
    <mergeCell ref="G7:G21"/>
    <mergeCell ref="G22:G25"/>
    <mergeCell ref="G26:G28"/>
    <mergeCell ref="C27:C28"/>
    <mergeCell ref="B27:B28"/>
    <mergeCell ref="D25:D26"/>
    <mergeCell ref="B1:J5"/>
    <mergeCell ref="J7:J21"/>
    <mergeCell ref="E25:E26"/>
    <mergeCell ref="E22:E24"/>
    <mergeCell ref="C17:C21"/>
    <mergeCell ref="B7:B21"/>
    <mergeCell ref="E8:E11"/>
    <mergeCell ref="E12:E16"/>
    <mergeCell ref="E17:E19"/>
    <mergeCell ref="C12:C16"/>
    <mergeCell ref="C7:C11"/>
    <mergeCell ref="B22:B25"/>
    <mergeCell ref="J22:J25"/>
    <mergeCell ref="J27:J28"/>
  </mergeCells>
  <phoneticPr fontId="15" type="noConversion"/>
  <hyperlinks>
    <hyperlink ref="J7:J21" location="'$Preoperativa'!A1" display="$Preoperativa'!A1" xr:uid="{00000000-0004-0000-0200-000000000000}"/>
    <hyperlink ref="K1" location="Léame!A1" display="Regresar instructivo" xr:uid="{00000000-0004-0000-0200-000001000000}"/>
    <hyperlink ref="H7:H28" location="Responsables!A1" display="Responsables!A1" xr:uid="{00000000-0004-0000-0200-000002000000}"/>
    <hyperlink ref="J22:J25" location="'$Operativo'!A1" display="'$Operativo'!A1" xr:uid="{00000000-0004-0000-0200-000003000000}"/>
    <hyperlink ref="J26" location="'$Mantenimiento'!A1" display="'$Mantenimiento'!A1" xr:uid="{00000000-0004-0000-0200-000004000000}"/>
    <hyperlink ref="J27:J28" location="'$S&amp;E'!A1" display="'$S&amp;E'!A1" xr:uid="{00000000-0004-0000-0200-000005000000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BT8"/>
  <sheetViews>
    <sheetView zoomScale="180" zoomScaleNormal="180" workbookViewId="0">
      <selection activeCell="N27" sqref="N27"/>
    </sheetView>
  </sheetViews>
  <sheetFormatPr baseColWidth="10" defaultColWidth="11.3984375" defaultRowHeight="14.25" x14ac:dyDescent="0.45"/>
  <cols>
    <col min="1" max="9" width="11.3984375" style="23"/>
    <col min="10" max="10" width="14.86328125" style="23" bestFit="1" customWidth="1"/>
    <col min="11" max="72" width="11.3984375" style="23"/>
  </cols>
  <sheetData>
    <row r="1" spans="10:13" ht="14.65" thickBot="1" x14ac:dyDescent="0.5">
      <c r="M1" s="111" t="s">
        <v>79</v>
      </c>
    </row>
    <row r="2" spans="10:13" x14ac:dyDescent="0.45">
      <c r="J2" s="158" t="s">
        <v>80</v>
      </c>
      <c r="K2" s="159" t="s">
        <v>81</v>
      </c>
    </row>
    <row r="3" spans="10:13" x14ac:dyDescent="0.45">
      <c r="J3" s="38" t="s">
        <v>82</v>
      </c>
      <c r="K3" s="39" t="s">
        <v>83</v>
      </c>
    </row>
    <row r="4" spans="10:13" x14ac:dyDescent="0.45">
      <c r="J4" s="38" t="s">
        <v>84</v>
      </c>
      <c r="K4" s="39">
        <v>2</v>
      </c>
    </row>
    <row r="5" spans="10:13" ht="14.65" thickBot="1" x14ac:dyDescent="0.5">
      <c r="J5" s="40" t="s">
        <v>70</v>
      </c>
      <c r="K5" s="41" t="s">
        <v>85</v>
      </c>
    </row>
    <row r="8" spans="10:13" x14ac:dyDescent="0.45">
      <c r="J8" s="42" t="s">
        <v>86</v>
      </c>
      <c r="K8" s="43" t="s">
        <v>87</v>
      </c>
    </row>
  </sheetData>
  <hyperlinks>
    <hyperlink ref="M1" location="Léame!A1" display="Regresar a instructivo" xr:uid="{00000000-0004-0000-0300-000000000000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DK533"/>
  <sheetViews>
    <sheetView zoomScale="120" zoomScaleNormal="120" workbookViewId="0">
      <selection activeCell="F15" sqref="F15"/>
    </sheetView>
  </sheetViews>
  <sheetFormatPr baseColWidth="10" defaultColWidth="11.3984375" defaultRowHeight="15" x14ac:dyDescent="0.4"/>
  <cols>
    <col min="1" max="1" width="7.265625" style="164" customWidth="1"/>
    <col min="2" max="2" width="49.73046875" style="7" bestFit="1" customWidth="1"/>
    <col min="3" max="3" width="18" style="7" customWidth="1"/>
    <col min="4" max="4" width="11.3984375" style="7"/>
    <col min="5" max="5" width="15.3984375" style="7" customWidth="1"/>
    <col min="6" max="6" width="19.265625" style="7" bestFit="1" customWidth="1"/>
    <col min="7" max="7" width="27" style="7" customWidth="1"/>
    <col min="8" max="115" width="11.3984375" style="164"/>
    <col min="116" max="16384" width="11.3984375" style="7"/>
  </cols>
  <sheetData>
    <row r="1" spans="2:11" ht="64.5" customHeight="1" thickBot="1" x14ac:dyDescent="0.45">
      <c r="B1" s="322" t="s">
        <v>30</v>
      </c>
      <c r="C1" s="323"/>
      <c r="D1" s="323"/>
      <c r="E1" s="323"/>
      <c r="F1" s="323"/>
      <c r="G1" s="324"/>
      <c r="H1" s="164" t="s">
        <v>88</v>
      </c>
    </row>
    <row r="2" spans="2:11" ht="30.4" thickBot="1" x14ac:dyDescent="0.5">
      <c r="B2" s="160" t="s">
        <v>89</v>
      </c>
      <c r="C2" s="161" t="s">
        <v>90</v>
      </c>
      <c r="D2" s="162" t="s">
        <v>91</v>
      </c>
      <c r="E2" s="162" t="s">
        <v>92</v>
      </c>
      <c r="F2" s="161" t="s">
        <v>93</v>
      </c>
      <c r="G2" s="163" t="s">
        <v>94</v>
      </c>
      <c r="H2" s="111" t="s">
        <v>23</v>
      </c>
    </row>
    <row r="3" spans="2:11" x14ac:dyDescent="0.4">
      <c r="B3" s="61" t="s">
        <v>95</v>
      </c>
      <c r="C3" s="62">
        <v>1</v>
      </c>
      <c r="D3" s="62">
        <v>14</v>
      </c>
      <c r="E3" s="63">
        <v>1</v>
      </c>
      <c r="F3" s="64">
        <v>12000000</v>
      </c>
      <c r="G3" s="65">
        <f>+C3*D3*E3*F3</f>
        <v>168000000</v>
      </c>
    </row>
    <row r="4" spans="2:11" x14ac:dyDescent="0.4">
      <c r="B4" s="51" t="s">
        <v>96</v>
      </c>
      <c r="C4" s="8">
        <v>2</v>
      </c>
      <c r="D4" s="8">
        <v>14</v>
      </c>
      <c r="E4" s="12">
        <v>1</v>
      </c>
      <c r="F4" s="11">
        <v>7900000</v>
      </c>
      <c r="G4" s="52">
        <f>+C4*D4*E4*F4</f>
        <v>221200000</v>
      </c>
    </row>
    <row r="5" spans="2:11" x14ac:dyDescent="0.4">
      <c r="B5" s="53" t="s">
        <v>97</v>
      </c>
      <c r="C5" s="8">
        <v>1</v>
      </c>
      <c r="D5" s="8">
        <v>14</v>
      </c>
      <c r="E5" s="12">
        <v>1</v>
      </c>
      <c r="F5" s="11">
        <v>6900000</v>
      </c>
      <c r="G5" s="52">
        <f t="shared" ref="G5:G10" si="0">+C5*D5*E5*F5</f>
        <v>96600000</v>
      </c>
    </row>
    <row r="6" spans="2:11" x14ac:dyDescent="0.4">
      <c r="B6" s="51" t="s">
        <v>98</v>
      </c>
      <c r="C6" s="8">
        <v>7</v>
      </c>
      <c r="D6" s="8">
        <v>14</v>
      </c>
      <c r="E6" s="12">
        <v>1</v>
      </c>
      <c r="F6" s="11">
        <v>4900000</v>
      </c>
      <c r="G6" s="52">
        <f t="shared" si="0"/>
        <v>480200000</v>
      </c>
    </row>
    <row r="7" spans="2:11" x14ac:dyDescent="0.4">
      <c r="B7" s="51" t="s">
        <v>99</v>
      </c>
      <c r="C7" s="8">
        <v>3</v>
      </c>
      <c r="D7" s="8">
        <v>13</v>
      </c>
      <c r="E7" s="12">
        <v>1</v>
      </c>
      <c r="F7" s="11">
        <v>2000000</v>
      </c>
      <c r="G7" s="52">
        <f t="shared" si="0"/>
        <v>78000000</v>
      </c>
    </row>
    <row r="8" spans="2:11" x14ac:dyDescent="0.4">
      <c r="B8" s="51" t="s">
        <v>100</v>
      </c>
      <c r="C8" s="8">
        <v>2</v>
      </c>
      <c r="D8" s="8">
        <v>13</v>
      </c>
      <c r="E8" s="12">
        <v>1</v>
      </c>
      <c r="F8" s="11">
        <v>1500000</v>
      </c>
      <c r="G8" s="52">
        <f t="shared" si="0"/>
        <v>39000000</v>
      </c>
    </row>
    <row r="9" spans="2:11" x14ac:dyDescent="0.4">
      <c r="B9" s="51" t="s">
        <v>101</v>
      </c>
      <c r="C9" s="8">
        <v>1</v>
      </c>
      <c r="D9" s="8">
        <v>12</v>
      </c>
      <c r="E9" s="113">
        <v>1</v>
      </c>
      <c r="F9" s="11">
        <v>4900000</v>
      </c>
      <c r="G9" s="52">
        <f t="shared" si="0"/>
        <v>58800000</v>
      </c>
    </row>
    <row r="10" spans="2:11" ht="15.4" thickBot="1" x14ac:dyDescent="0.45">
      <c r="B10" s="54" t="s">
        <v>102</v>
      </c>
      <c r="C10" s="55">
        <v>15</v>
      </c>
      <c r="D10" s="55">
        <v>13</v>
      </c>
      <c r="E10" s="114">
        <v>1</v>
      </c>
      <c r="F10" s="56">
        <v>1000000</v>
      </c>
      <c r="G10" s="57">
        <f t="shared" si="0"/>
        <v>195000000</v>
      </c>
    </row>
    <row r="11" spans="2:11" s="167" customFormat="1" x14ac:dyDescent="0.4"/>
    <row r="12" spans="2:11" s="167" customFormat="1" ht="15.4" thickBot="1" x14ac:dyDescent="0.45"/>
    <row r="13" spans="2:11" ht="31.5" customHeight="1" thickBot="1" x14ac:dyDescent="0.45">
      <c r="B13" s="319" t="s">
        <v>239</v>
      </c>
      <c r="C13" s="320"/>
      <c r="D13" s="320"/>
      <c r="E13" s="321"/>
      <c r="F13" s="167"/>
      <c r="G13" s="167"/>
      <c r="H13" s="167"/>
      <c r="I13" s="167"/>
      <c r="J13" s="167"/>
      <c r="K13" s="167"/>
    </row>
    <row r="14" spans="2:11" ht="22.5" customHeight="1" thickBot="1" x14ac:dyDescent="0.45">
      <c r="B14" s="314" t="s">
        <v>279</v>
      </c>
      <c r="C14" s="315"/>
      <c r="D14" s="315"/>
      <c r="E14" s="316"/>
      <c r="F14" s="168"/>
      <c r="G14" s="167"/>
      <c r="H14" s="167"/>
      <c r="I14" s="167"/>
      <c r="J14" s="167"/>
      <c r="K14" s="167"/>
    </row>
    <row r="15" spans="2:11" ht="15.4" thickBot="1" x14ac:dyDescent="0.45">
      <c r="B15" s="44"/>
      <c r="C15" s="45"/>
      <c r="D15" s="332" t="s">
        <v>285</v>
      </c>
      <c r="E15" s="333"/>
      <c r="F15" s="168"/>
      <c r="G15" s="167"/>
      <c r="H15" s="167"/>
      <c r="I15" s="167"/>
      <c r="J15" s="167"/>
      <c r="K15" s="167"/>
    </row>
    <row r="16" spans="2:11" ht="15.4" thickBot="1" x14ac:dyDescent="0.45">
      <c r="B16" s="396" t="s">
        <v>280</v>
      </c>
      <c r="C16" s="14">
        <v>2021</v>
      </c>
      <c r="D16" s="15" t="s">
        <v>103</v>
      </c>
      <c r="E16" s="46">
        <v>6800</v>
      </c>
      <c r="F16" s="168"/>
      <c r="G16" s="167"/>
      <c r="H16" s="167"/>
      <c r="I16" s="167"/>
      <c r="J16" s="167"/>
      <c r="K16" s="167"/>
    </row>
    <row r="17" spans="2:11" ht="15.4" thickBot="1" x14ac:dyDescent="0.45">
      <c r="B17" s="397" t="s">
        <v>281</v>
      </c>
      <c r="C17" s="16">
        <v>908526</v>
      </c>
      <c r="D17" s="15" t="s">
        <v>104</v>
      </c>
      <c r="E17" s="46">
        <v>18548</v>
      </c>
      <c r="F17" s="168"/>
      <c r="G17" s="167"/>
      <c r="H17" s="167"/>
      <c r="I17" s="167"/>
      <c r="J17" s="167"/>
      <c r="K17" s="167"/>
    </row>
    <row r="18" spans="2:11" ht="15.4" thickBot="1" x14ac:dyDescent="0.45">
      <c r="B18" s="397" t="s">
        <v>282</v>
      </c>
      <c r="C18" s="16">
        <v>106454</v>
      </c>
      <c r="D18" s="17" t="s">
        <v>105</v>
      </c>
      <c r="E18" s="46">
        <v>3000</v>
      </c>
      <c r="F18" s="165"/>
      <c r="G18" s="164"/>
    </row>
    <row r="19" spans="2:11" ht="26.25" thickBot="1" x14ac:dyDescent="0.45">
      <c r="B19" s="397" t="s">
        <v>283</v>
      </c>
      <c r="C19" s="14">
        <v>30</v>
      </c>
      <c r="D19" s="17" t="s">
        <v>106</v>
      </c>
      <c r="E19" s="46">
        <v>0</v>
      </c>
      <c r="F19" s="165"/>
      <c r="G19" s="164"/>
    </row>
    <row r="20" spans="2:11" ht="26.25" thickBot="1" x14ac:dyDescent="0.45">
      <c r="B20" s="398" t="s">
        <v>284</v>
      </c>
      <c r="C20" s="14">
        <v>8</v>
      </c>
      <c r="D20" s="17" t="s">
        <v>107</v>
      </c>
      <c r="E20" s="46">
        <v>0</v>
      </c>
      <c r="F20" s="165"/>
      <c r="G20" s="164"/>
    </row>
    <row r="21" spans="2:11" ht="15.4" thickBot="1" x14ac:dyDescent="0.45">
      <c r="B21" s="47"/>
      <c r="C21" s="48"/>
      <c r="D21" s="49" t="s">
        <v>108</v>
      </c>
      <c r="E21" s="50">
        <f>SUM(E16:E20)</f>
        <v>28348</v>
      </c>
      <c r="F21" s="165"/>
      <c r="G21" s="164"/>
    </row>
    <row r="22" spans="2:11" ht="15.4" thickBot="1" x14ac:dyDescent="0.45">
      <c r="B22" s="13"/>
      <c r="C22" s="13"/>
      <c r="D22" s="13"/>
      <c r="E22" s="13"/>
      <c r="F22" s="165"/>
      <c r="G22" s="164"/>
    </row>
    <row r="23" spans="2:11" ht="54" customHeight="1" thickBot="1" x14ac:dyDescent="0.45">
      <c r="B23" s="334" t="s">
        <v>240</v>
      </c>
      <c r="C23" s="335"/>
      <c r="D23" s="336" t="s">
        <v>241</v>
      </c>
      <c r="E23" s="337"/>
      <c r="F23" s="165"/>
      <c r="G23" s="164"/>
    </row>
    <row r="24" spans="2:11" ht="15.4" thickBot="1" x14ac:dyDescent="0.45">
      <c r="B24" s="394" t="s">
        <v>264</v>
      </c>
      <c r="C24" s="18">
        <v>1</v>
      </c>
      <c r="D24" s="317">
        <f>C17</f>
        <v>908526</v>
      </c>
      <c r="E24" s="318"/>
      <c r="F24" s="165"/>
      <c r="G24" s="164"/>
    </row>
    <row r="25" spans="2:11" ht="15.4" thickBot="1" x14ac:dyDescent="0.45">
      <c r="B25" s="395" t="s">
        <v>265</v>
      </c>
      <c r="C25" s="18">
        <v>8.3299999999999999E-2</v>
      </c>
      <c r="D25" s="317">
        <f>$D$14*C25</f>
        <v>0</v>
      </c>
      <c r="E25" s="318"/>
      <c r="F25" s="165"/>
      <c r="G25" s="164"/>
    </row>
    <row r="26" spans="2:11" ht="15.4" thickBot="1" x14ac:dyDescent="0.45">
      <c r="B26" s="395" t="s">
        <v>266</v>
      </c>
      <c r="C26" s="18">
        <v>4.1700000000000001E-2</v>
      </c>
      <c r="D26" s="317">
        <f>$D$14*C26</f>
        <v>0</v>
      </c>
      <c r="E26" s="318"/>
      <c r="F26" s="165"/>
      <c r="G26" s="164"/>
    </row>
    <row r="27" spans="2:11" ht="15.4" thickBot="1" x14ac:dyDescent="0.45">
      <c r="B27" s="395" t="s">
        <v>267</v>
      </c>
      <c r="C27" s="18">
        <v>8.3299999999999999E-2</v>
      </c>
      <c r="D27" s="317">
        <f>$D$14*C27</f>
        <v>0</v>
      </c>
      <c r="E27" s="318"/>
      <c r="F27" s="165"/>
      <c r="G27" s="164"/>
    </row>
    <row r="28" spans="2:11" ht="15.4" thickBot="1" x14ac:dyDescent="0.45">
      <c r="B28" s="395" t="s">
        <v>268</v>
      </c>
      <c r="C28" s="18">
        <v>0.01</v>
      </c>
      <c r="D28" s="317">
        <f>$D$14*C28</f>
        <v>0</v>
      </c>
      <c r="E28" s="318"/>
      <c r="F28" s="165"/>
      <c r="G28" s="164"/>
    </row>
    <row r="29" spans="2:11" ht="15.4" thickBot="1" x14ac:dyDescent="0.45">
      <c r="B29" s="395" t="s">
        <v>269</v>
      </c>
      <c r="C29" s="18">
        <f>C18/C17</f>
        <v>0.11717221081179845</v>
      </c>
      <c r="D29" s="317">
        <f>C18</f>
        <v>106454</v>
      </c>
      <c r="E29" s="318"/>
      <c r="F29" s="165"/>
      <c r="G29" s="164"/>
    </row>
    <row r="30" spans="2:11" ht="15.4" thickBot="1" x14ac:dyDescent="0.45">
      <c r="B30" s="395" t="s">
        <v>270</v>
      </c>
      <c r="C30" s="18">
        <v>8.5000000000000006E-2</v>
      </c>
      <c r="D30" s="317">
        <f t="shared" ref="D30:D35" si="1">$D$14*C30</f>
        <v>0</v>
      </c>
      <c r="E30" s="318"/>
      <c r="F30" s="165"/>
      <c r="G30" s="164"/>
    </row>
    <row r="31" spans="2:11" ht="15.4" thickBot="1" x14ac:dyDescent="0.45">
      <c r="B31" s="395" t="s">
        <v>271</v>
      </c>
      <c r="C31" s="18">
        <v>6.9599999999999995E-2</v>
      </c>
      <c r="D31" s="317">
        <f t="shared" si="1"/>
        <v>0</v>
      </c>
      <c r="E31" s="318"/>
      <c r="F31" s="165"/>
      <c r="G31" s="164"/>
    </row>
    <row r="32" spans="2:11" ht="15.4" thickBot="1" x14ac:dyDescent="0.45">
      <c r="B32" s="395" t="s">
        <v>272</v>
      </c>
      <c r="C32" s="19">
        <v>0.12</v>
      </c>
      <c r="D32" s="317">
        <f t="shared" si="1"/>
        <v>0</v>
      </c>
      <c r="E32" s="318"/>
      <c r="F32" s="165"/>
      <c r="G32" s="164"/>
    </row>
    <row r="33" spans="2:7" ht="15.4" thickBot="1" x14ac:dyDescent="0.45">
      <c r="B33" s="395" t="s">
        <v>273</v>
      </c>
      <c r="C33" s="18">
        <v>0.02</v>
      </c>
      <c r="D33" s="317">
        <f t="shared" si="1"/>
        <v>0</v>
      </c>
      <c r="E33" s="318"/>
      <c r="F33" s="165"/>
      <c r="G33" s="164"/>
    </row>
    <row r="34" spans="2:7" ht="15.4" thickBot="1" x14ac:dyDescent="0.45">
      <c r="B34" s="395" t="s">
        <v>274</v>
      </c>
      <c r="C34" s="18">
        <v>0.03</v>
      </c>
      <c r="D34" s="317">
        <f t="shared" si="1"/>
        <v>0</v>
      </c>
      <c r="E34" s="318"/>
      <c r="F34" s="165"/>
      <c r="G34" s="164"/>
    </row>
    <row r="35" spans="2:7" ht="15.4" thickBot="1" x14ac:dyDescent="0.45">
      <c r="B35" s="395" t="s">
        <v>275</v>
      </c>
      <c r="C35" s="18">
        <v>0.04</v>
      </c>
      <c r="D35" s="317">
        <f t="shared" si="1"/>
        <v>0</v>
      </c>
      <c r="E35" s="318"/>
      <c r="F35" s="165"/>
      <c r="G35" s="164"/>
    </row>
    <row r="36" spans="2:7" ht="15.4" thickBot="1" x14ac:dyDescent="0.45">
      <c r="B36" s="395" t="s">
        <v>276</v>
      </c>
      <c r="C36" s="18">
        <f>D36/D24</f>
        <v>7.8005472600674057E-3</v>
      </c>
      <c r="D36" s="317">
        <f>E21/4</f>
        <v>7087</v>
      </c>
      <c r="E36" s="318"/>
      <c r="F36" s="165"/>
      <c r="G36" s="164"/>
    </row>
    <row r="37" spans="2:7" x14ac:dyDescent="0.4">
      <c r="B37" s="58"/>
      <c r="C37" s="18"/>
      <c r="D37" s="330"/>
      <c r="E37" s="331"/>
      <c r="F37" s="165"/>
      <c r="G37" s="164"/>
    </row>
    <row r="38" spans="2:7" ht="15.4" thickBot="1" x14ac:dyDescent="0.45">
      <c r="B38" s="59" t="s">
        <v>109</v>
      </c>
      <c r="C38" s="60">
        <f>SUM(C24:C36)</f>
        <v>1.707872758071866</v>
      </c>
      <c r="D38" s="325">
        <f>SUM(D24:E36)</f>
        <v>1022067</v>
      </c>
      <c r="E38" s="326"/>
      <c r="F38" s="165"/>
      <c r="G38" s="164"/>
    </row>
    <row r="39" spans="2:7" ht="15.4" thickBot="1" x14ac:dyDescent="0.45">
      <c r="B39" s="13"/>
      <c r="C39" s="13"/>
      <c r="D39" s="13"/>
      <c r="E39" s="13"/>
      <c r="F39" s="165"/>
      <c r="G39" s="167"/>
    </row>
    <row r="40" spans="2:7" ht="24.75" customHeight="1" thickBot="1" x14ac:dyDescent="0.45">
      <c r="B40" s="327" t="s">
        <v>242</v>
      </c>
      <c r="C40" s="328"/>
      <c r="D40" s="328"/>
      <c r="E40" s="328"/>
      <c r="F40" s="329"/>
      <c r="G40" s="167"/>
    </row>
    <row r="41" spans="2:7" x14ac:dyDescent="0.4">
      <c r="B41" s="66" t="s">
        <v>277</v>
      </c>
      <c r="C41" s="20" t="s">
        <v>110</v>
      </c>
      <c r="D41" s="20" t="s">
        <v>111</v>
      </c>
      <c r="E41" s="20" t="s">
        <v>112</v>
      </c>
      <c r="F41" s="136" t="s">
        <v>113</v>
      </c>
      <c r="G41" s="167"/>
    </row>
    <row r="42" spans="2:7" ht="15.4" thickBot="1" x14ac:dyDescent="0.45">
      <c r="B42" s="59" t="s">
        <v>278</v>
      </c>
      <c r="C42" s="67" t="s">
        <v>114</v>
      </c>
      <c r="D42" s="68">
        <f>(C17/C19)*1</f>
        <v>30284.2</v>
      </c>
      <c r="E42" s="60">
        <f>+$C$25</f>
        <v>8.3299999999999999E-2</v>
      </c>
      <c r="F42" s="69">
        <f>+E42*D42</f>
        <v>2522.6738599999999</v>
      </c>
      <c r="G42" s="167"/>
    </row>
    <row r="43" spans="2:7" s="164" customFormat="1" ht="15.4" x14ac:dyDescent="0.45">
      <c r="B43" s="23"/>
      <c r="C43" s="23"/>
      <c r="D43" s="23"/>
      <c r="E43" s="23"/>
      <c r="F43" s="23"/>
      <c r="G43" s="167"/>
    </row>
    <row r="44" spans="2:7" s="164" customFormat="1" ht="15.4" x14ac:dyDescent="0.45">
      <c r="B44" s="166"/>
      <c r="C44" s="23"/>
      <c r="D44" s="23"/>
      <c r="E44" s="23"/>
      <c r="F44" s="23"/>
    </row>
    <row r="45" spans="2:7" s="164" customFormat="1" ht="15.4" x14ac:dyDescent="0.45">
      <c r="B45" s="23"/>
      <c r="C45" s="23"/>
      <c r="D45" s="23"/>
      <c r="E45" s="23"/>
      <c r="F45" s="23"/>
    </row>
    <row r="46" spans="2:7" s="164" customFormat="1" x14ac:dyDescent="0.4"/>
    <row r="47" spans="2:7" s="164" customFormat="1" x14ac:dyDescent="0.4"/>
    <row r="48" spans="2:7" s="164" customFormat="1" x14ac:dyDescent="0.4"/>
    <row r="49" s="164" customFormat="1" x14ac:dyDescent="0.4"/>
    <row r="50" s="164" customFormat="1" x14ac:dyDescent="0.4"/>
    <row r="51" s="164" customFormat="1" x14ac:dyDescent="0.4"/>
    <row r="52" s="164" customFormat="1" x14ac:dyDescent="0.4"/>
    <row r="53" s="164" customFormat="1" x14ac:dyDescent="0.4"/>
    <row r="54" s="164" customFormat="1" x14ac:dyDescent="0.4"/>
    <row r="55" s="164" customFormat="1" x14ac:dyDescent="0.4"/>
    <row r="56" s="164" customFormat="1" x14ac:dyDescent="0.4"/>
    <row r="57" s="164" customFormat="1" x14ac:dyDescent="0.4"/>
    <row r="58" s="164" customFormat="1" x14ac:dyDescent="0.4"/>
    <row r="59" s="164" customFormat="1" x14ac:dyDescent="0.4"/>
    <row r="60" s="164" customFormat="1" x14ac:dyDescent="0.4"/>
    <row r="61" s="164" customFormat="1" x14ac:dyDescent="0.4"/>
    <row r="62" s="164" customFormat="1" x14ac:dyDescent="0.4"/>
    <row r="63" s="164" customFormat="1" x14ac:dyDescent="0.4"/>
    <row r="64" s="164" customFormat="1" x14ac:dyDescent="0.4"/>
    <row r="65" s="164" customFormat="1" x14ac:dyDescent="0.4"/>
    <row r="66" s="164" customFormat="1" x14ac:dyDescent="0.4"/>
    <row r="67" s="164" customFormat="1" x14ac:dyDescent="0.4"/>
    <row r="68" s="164" customFormat="1" x14ac:dyDescent="0.4"/>
    <row r="69" s="164" customFormat="1" x14ac:dyDescent="0.4"/>
    <row r="70" s="164" customFormat="1" x14ac:dyDescent="0.4"/>
    <row r="71" s="164" customFormat="1" x14ac:dyDescent="0.4"/>
    <row r="72" s="164" customFormat="1" x14ac:dyDescent="0.4"/>
    <row r="73" s="164" customFormat="1" x14ac:dyDescent="0.4"/>
    <row r="74" s="164" customFormat="1" x14ac:dyDescent="0.4"/>
    <row r="75" s="164" customFormat="1" x14ac:dyDescent="0.4"/>
    <row r="76" s="164" customFormat="1" x14ac:dyDescent="0.4"/>
    <row r="77" s="164" customFormat="1" x14ac:dyDescent="0.4"/>
    <row r="78" s="164" customFormat="1" x14ac:dyDescent="0.4"/>
    <row r="79" s="164" customFormat="1" x14ac:dyDescent="0.4"/>
    <row r="80" s="164" customFormat="1" x14ac:dyDescent="0.4"/>
    <row r="81" s="164" customFormat="1" x14ac:dyDescent="0.4"/>
    <row r="82" s="164" customFormat="1" x14ac:dyDescent="0.4"/>
    <row r="83" s="164" customFormat="1" x14ac:dyDescent="0.4"/>
    <row r="84" s="164" customFormat="1" x14ac:dyDescent="0.4"/>
    <row r="85" s="164" customFormat="1" x14ac:dyDescent="0.4"/>
    <row r="86" s="164" customFormat="1" x14ac:dyDescent="0.4"/>
    <row r="87" s="164" customFormat="1" x14ac:dyDescent="0.4"/>
    <row r="88" s="164" customFormat="1" x14ac:dyDescent="0.4"/>
    <row r="89" s="164" customFormat="1" x14ac:dyDescent="0.4"/>
    <row r="90" s="164" customFormat="1" x14ac:dyDescent="0.4"/>
    <row r="91" s="164" customFormat="1" x14ac:dyDescent="0.4"/>
    <row r="92" s="164" customFormat="1" x14ac:dyDescent="0.4"/>
    <row r="93" s="164" customFormat="1" x14ac:dyDescent="0.4"/>
    <row r="94" s="164" customFormat="1" x14ac:dyDescent="0.4"/>
    <row r="95" s="164" customFormat="1" x14ac:dyDescent="0.4"/>
    <row r="96" s="164" customFormat="1" x14ac:dyDescent="0.4"/>
    <row r="97" s="164" customFormat="1" x14ac:dyDescent="0.4"/>
    <row r="98" s="164" customFormat="1" x14ac:dyDescent="0.4"/>
    <row r="99" s="164" customFormat="1" x14ac:dyDescent="0.4"/>
    <row r="100" s="164" customFormat="1" x14ac:dyDescent="0.4"/>
    <row r="101" s="164" customFormat="1" x14ac:dyDescent="0.4"/>
    <row r="102" s="164" customFormat="1" x14ac:dyDescent="0.4"/>
    <row r="103" s="164" customFormat="1" x14ac:dyDescent="0.4"/>
    <row r="104" s="164" customFormat="1" x14ac:dyDescent="0.4"/>
    <row r="105" s="164" customFormat="1" x14ac:dyDescent="0.4"/>
    <row r="106" s="164" customFormat="1" x14ac:dyDescent="0.4"/>
    <row r="107" s="164" customFormat="1" x14ac:dyDescent="0.4"/>
    <row r="108" s="164" customFormat="1" x14ac:dyDescent="0.4"/>
    <row r="109" s="164" customFormat="1" x14ac:dyDescent="0.4"/>
    <row r="110" s="164" customFormat="1" x14ac:dyDescent="0.4"/>
    <row r="111" s="164" customFormat="1" x14ac:dyDescent="0.4"/>
    <row r="112" s="164" customFormat="1" x14ac:dyDescent="0.4"/>
    <row r="113" s="164" customFormat="1" x14ac:dyDescent="0.4"/>
    <row r="114" s="164" customFormat="1" x14ac:dyDescent="0.4"/>
    <row r="115" s="164" customFormat="1" x14ac:dyDescent="0.4"/>
    <row r="116" s="164" customFormat="1" x14ac:dyDescent="0.4"/>
    <row r="117" s="164" customFormat="1" x14ac:dyDescent="0.4"/>
    <row r="118" s="164" customFormat="1" x14ac:dyDescent="0.4"/>
    <row r="119" s="164" customFormat="1" x14ac:dyDescent="0.4"/>
    <row r="120" s="164" customFormat="1" x14ac:dyDescent="0.4"/>
    <row r="121" s="164" customFormat="1" x14ac:dyDescent="0.4"/>
    <row r="122" s="164" customFormat="1" x14ac:dyDescent="0.4"/>
    <row r="123" s="164" customFormat="1" x14ac:dyDescent="0.4"/>
    <row r="124" s="164" customFormat="1" x14ac:dyDescent="0.4"/>
    <row r="125" s="164" customFormat="1" x14ac:dyDescent="0.4"/>
    <row r="126" s="164" customFormat="1" x14ac:dyDescent="0.4"/>
    <row r="127" s="164" customFormat="1" x14ac:dyDescent="0.4"/>
    <row r="128" s="164" customFormat="1" x14ac:dyDescent="0.4"/>
    <row r="129" s="164" customFormat="1" x14ac:dyDescent="0.4"/>
    <row r="130" s="164" customFormat="1" x14ac:dyDescent="0.4"/>
    <row r="131" s="164" customFormat="1" x14ac:dyDescent="0.4"/>
    <row r="132" s="164" customFormat="1" x14ac:dyDescent="0.4"/>
    <row r="133" s="164" customFormat="1" x14ac:dyDescent="0.4"/>
    <row r="134" s="164" customFormat="1" x14ac:dyDescent="0.4"/>
    <row r="135" s="164" customFormat="1" x14ac:dyDescent="0.4"/>
    <row r="136" s="164" customFormat="1" x14ac:dyDescent="0.4"/>
    <row r="137" s="164" customFormat="1" x14ac:dyDescent="0.4"/>
    <row r="138" s="164" customFormat="1" x14ac:dyDescent="0.4"/>
    <row r="139" s="164" customFormat="1" x14ac:dyDescent="0.4"/>
    <row r="140" s="164" customFormat="1" x14ac:dyDescent="0.4"/>
    <row r="141" s="164" customFormat="1" x14ac:dyDescent="0.4"/>
    <row r="142" s="164" customFormat="1" x14ac:dyDescent="0.4"/>
    <row r="143" s="164" customFormat="1" x14ac:dyDescent="0.4"/>
    <row r="144" s="164" customFormat="1" x14ac:dyDescent="0.4"/>
    <row r="145" s="164" customFormat="1" x14ac:dyDescent="0.4"/>
    <row r="146" s="164" customFormat="1" x14ac:dyDescent="0.4"/>
    <row r="147" s="164" customFormat="1" x14ac:dyDescent="0.4"/>
    <row r="148" s="164" customFormat="1" x14ac:dyDescent="0.4"/>
    <row r="149" s="164" customFormat="1" x14ac:dyDescent="0.4"/>
    <row r="150" s="164" customFormat="1" x14ac:dyDescent="0.4"/>
    <row r="151" s="164" customFormat="1" x14ac:dyDescent="0.4"/>
    <row r="152" s="164" customFormat="1" x14ac:dyDescent="0.4"/>
    <row r="153" s="164" customFormat="1" x14ac:dyDescent="0.4"/>
    <row r="154" s="164" customFormat="1" x14ac:dyDescent="0.4"/>
    <row r="155" s="164" customFormat="1" x14ac:dyDescent="0.4"/>
    <row r="156" s="164" customFormat="1" x14ac:dyDescent="0.4"/>
    <row r="157" s="164" customFormat="1" x14ac:dyDescent="0.4"/>
    <row r="158" s="164" customFormat="1" x14ac:dyDescent="0.4"/>
    <row r="159" s="164" customFormat="1" x14ac:dyDescent="0.4"/>
    <row r="160" s="164" customFormat="1" x14ac:dyDescent="0.4"/>
    <row r="161" s="164" customFormat="1" x14ac:dyDescent="0.4"/>
    <row r="162" s="164" customFormat="1" x14ac:dyDescent="0.4"/>
    <row r="163" s="164" customFormat="1" x14ac:dyDescent="0.4"/>
    <row r="164" s="164" customFormat="1" x14ac:dyDescent="0.4"/>
    <row r="165" s="164" customFormat="1" x14ac:dyDescent="0.4"/>
    <row r="166" s="164" customFormat="1" x14ac:dyDescent="0.4"/>
    <row r="167" s="164" customFormat="1" x14ac:dyDescent="0.4"/>
    <row r="168" s="164" customFormat="1" x14ac:dyDescent="0.4"/>
    <row r="169" s="164" customFormat="1" x14ac:dyDescent="0.4"/>
    <row r="170" s="164" customFormat="1" x14ac:dyDescent="0.4"/>
    <row r="171" s="164" customFormat="1" x14ac:dyDescent="0.4"/>
    <row r="172" s="164" customFormat="1" x14ac:dyDescent="0.4"/>
    <row r="173" s="164" customFormat="1" x14ac:dyDescent="0.4"/>
    <row r="174" s="164" customFormat="1" x14ac:dyDescent="0.4"/>
    <row r="175" s="164" customFormat="1" x14ac:dyDescent="0.4"/>
    <row r="176" s="164" customFormat="1" x14ac:dyDescent="0.4"/>
    <row r="177" s="164" customFormat="1" x14ac:dyDescent="0.4"/>
    <row r="178" s="164" customFormat="1" x14ac:dyDescent="0.4"/>
    <row r="179" s="164" customFormat="1" x14ac:dyDescent="0.4"/>
    <row r="180" s="164" customFormat="1" x14ac:dyDescent="0.4"/>
    <row r="181" s="164" customFormat="1" x14ac:dyDescent="0.4"/>
    <row r="182" s="164" customFormat="1" x14ac:dyDescent="0.4"/>
    <row r="183" s="164" customFormat="1" x14ac:dyDescent="0.4"/>
    <row r="184" s="164" customFormat="1" x14ac:dyDescent="0.4"/>
    <row r="185" s="164" customFormat="1" x14ac:dyDescent="0.4"/>
    <row r="186" s="164" customFormat="1" x14ac:dyDescent="0.4"/>
    <row r="187" s="164" customFormat="1" x14ac:dyDescent="0.4"/>
    <row r="188" s="164" customFormat="1" x14ac:dyDescent="0.4"/>
    <row r="189" s="164" customFormat="1" x14ac:dyDescent="0.4"/>
    <row r="190" s="164" customFormat="1" x14ac:dyDescent="0.4"/>
    <row r="191" s="164" customFormat="1" x14ac:dyDescent="0.4"/>
    <row r="192" s="164" customFormat="1" x14ac:dyDescent="0.4"/>
    <row r="193" s="164" customFormat="1" x14ac:dyDescent="0.4"/>
    <row r="194" s="164" customFormat="1" x14ac:dyDescent="0.4"/>
    <row r="195" s="164" customFormat="1" x14ac:dyDescent="0.4"/>
    <row r="196" s="164" customFormat="1" x14ac:dyDescent="0.4"/>
    <row r="197" s="164" customFormat="1" x14ac:dyDescent="0.4"/>
    <row r="198" s="164" customFormat="1" x14ac:dyDescent="0.4"/>
    <row r="199" s="164" customFormat="1" x14ac:dyDescent="0.4"/>
    <row r="200" s="164" customFormat="1" x14ac:dyDescent="0.4"/>
    <row r="201" s="164" customFormat="1" x14ac:dyDescent="0.4"/>
    <row r="202" s="164" customFormat="1" x14ac:dyDescent="0.4"/>
    <row r="203" s="164" customFormat="1" x14ac:dyDescent="0.4"/>
    <row r="204" s="164" customFormat="1" x14ac:dyDescent="0.4"/>
    <row r="205" s="164" customFormat="1" x14ac:dyDescent="0.4"/>
    <row r="206" s="164" customFormat="1" x14ac:dyDescent="0.4"/>
    <row r="207" s="164" customFormat="1" x14ac:dyDescent="0.4"/>
    <row r="208" s="164" customFormat="1" x14ac:dyDescent="0.4"/>
    <row r="209" s="164" customFormat="1" x14ac:dyDescent="0.4"/>
    <row r="210" s="164" customFormat="1" x14ac:dyDescent="0.4"/>
    <row r="211" s="164" customFormat="1" x14ac:dyDescent="0.4"/>
    <row r="212" s="164" customFormat="1" x14ac:dyDescent="0.4"/>
    <row r="213" s="164" customFormat="1" x14ac:dyDescent="0.4"/>
    <row r="214" s="164" customFormat="1" x14ac:dyDescent="0.4"/>
    <row r="215" s="164" customFormat="1" x14ac:dyDescent="0.4"/>
    <row r="216" s="164" customFormat="1" x14ac:dyDescent="0.4"/>
    <row r="217" s="164" customFormat="1" x14ac:dyDescent="0.4"/>
    <row r="218" s="164" customFormat="1" x14ac:dyDescent="0.4"/>
    <row r="219" s="164" customFormat="1" x14ac:dyDescent="0.4"/>
    <row r="220" s="164" customFormat="1" x14ac:dyDescent="0.4"/>
    <row r="221" s="164" customFormat="1" x14ac:dyDescent="0.4"/>
    <row r="222" s="164" customFormat="1" x14ac:dyDescent="0.4"/>
    <row r="223" s="164" customFormat="1" x14ac:dyDescent="0.4"/>
    <row r="224" s="164" customFormat="1" x14ac:dyDescent="0.4"/>
    <row r="225" s="164" customFormat="1" x14ac:dyDescent="0.4"/>
    <row r="226" s="164" customFormat="1" x14ac:dyDescent="0.4"/>
    <row r="227" s="164" customFormat="1" x14ac:dyDescent="0.4"/>
    <row r="228" s="164" customFormat="1" x14ac:dyDescent="0.4"/>
    <row r="229" s="164" customFormat="1" x14ac:dyDescent="0.4"/>
    <row r="230" s="164" customFormat="1" x14ac:dyDescent="0.4"/>
    <row r="231" s="164" customFormat="1" x14ac:dyDescent="0.4"/>
    <row r="232" s="164" customFormat="1" x14ac:dyDescent="0.4"/>
    <row r="233" s="164" customFormat="1" x14ac:dyDescent="0.4"/>
    <row r="234" s="164" customFormat="1" x14ac:dyDescent="0.4"/>
    <row r="235" s="164" customFormat="1" x14ac:dyDescent="0.4"/>
    <row r="236" s="164" customFormat="1" x14ac:dyDescent="0.4"/>
    <row r="237" s="164" customFormat="1" x14ac:dyDescent="0.4"/>
    <row r="238" s="164" customFormat="1" x14ac:dyDescent="0.4"/>
    <row r="239" s="164" customFormat="1" x14ac:dyDescent="0.4"/>
    <row r="240" s="164" customFormat="1" x14ac:dyDescent="0.4"/>
    <row r="241" s="164" customFormat="1" x14ac:dyDescent="0.4"/>
    <row r="242" s="164" customFormat="1" x14ac:dyDescent="0.4"/>
    <row r="243" s="164" customFormat="1" x14ac:dyDescent="0.4"/>
    <row r="244" s="164" customFormat="1" x14ac:dyDescent="0.4"/>
    <row r="245" s="164" customFormat="1" x14ac:dyDescent="0.4"/>
    <row r="246" s="164" customFormat="1" x14ac:dyDescent="0.4"/>
    <row r="247" s="164" customFormat="1" x14ac:dyDescent="0.4"/>
    <row r="248" s="164" customFormat="1" x14ac:dyDescent="0.4"/>
    <row r="249" s="164" customFormat="1" x14ac:dyDescent="0.4"/>
    <row r="250" s="164" customFormat="1" x14ac:dyDescent="0.4"/>
    <row r="251" s="164" customFormat="1" x14ac:dyDescent="0.4"/>
    <row r="252" s="164" customFormat="1" x14ac:dyDescent="0.4"/>
    <row r="253" s="164" customFormat="1" x14ac:dyDescent="0.4"/>
    <row r="254" s="164" customFormat="1" x14ac:dyDescent="0.4"/>
    <row r="255" s="164" customFormat="1" x14ac:dyDescent="0.4"/>
    <row r="256" s="164" customFormat="1" x14ac:dyDescent="0.4"/>
    <row r="257" s="164" customFormat="1" x14ac:dyDescent="0.4"/>
    <row r="258" s="164" customFormat="1" x14ac:dyDescent="0.4"/>
    <row r="259" s="164" customFormat="1" x14ac:dyDescent="0.4"/>
    <row r="260" s="164" customFormat="1" x14ac:dyDescent="0.4"/>
    <row r="261" s="164" customFormat="1" x14ac:dyDescent="0.4"/>
    <row r="262" s="164" customFormat="1" x14ac:dyDescent="0.4"/>
    <row r="263" s="164" customFormat="1" x14ac:dyDescent="0.4"/>
    <row r="264" s="164" customFormat="1" x14ac:dyDescent="0.4"/>
    <row r="265" s="164" customFormat="1" x14ac:dyDescent="0.4"/>
    <row r="266" s="164" customFormat="1" x14ac:dyDescent="0.4"/>
    <row r="267" s="164" customFormat="1" x14ac:dyDescent="0.4"/>
    <row r="268" s="164" customFormat="1" x14ac:dyDescent="0.4"/>
    <row r="269" s="164" customFormat="1" x14ac:dyDescent="0.4"/>
    <row r="270" s="164" customFormat="1" x14ac:dyDescent="0.4"/>
    <row r="271" s="164" customFormat="1" x14ac:dyDescent="0.4"/>
    <row r="272" s="164" customFormat="1" x14ac:dyDescent="0.4"/>
    <row r="273" s="164" customFormat="1" x14ac:dyDescent="0.4"/>
    <row r="274" s="164" customFormat="1" x14ac:dyDescent="0.4"/>
    <row r="275" s="164" customFormat="1" x14ac:dyDescent="0.4"/>
    <row r="276" s="164" customFormat="1" x14ac:dyDescent="0.4"/>
    <row r="277" s="164" customFormat="1" x14ac:dyDescent="0.4"/>
    <row r="278" s="164" customFormat="1" x14ac:dyDescent="0.4"/>
    <row r="279" s="164" customFormat="1" x14ac:dyDescent="0.4"/>
    <row r="280" s="164" customFormat="1" x14ac:dyDescent="0.4"/>
    <row r="281" s="164" customFormat="1" x14ac:dyDescent="0.4"/>
    <row r="282" s="164" customFormat="1" x14ac:dyDescent="0.4"/>
    <row r="283" s="164" customFormat="1" x14ac:dyDescent="0.4"/>
    <row r="284" s="164" customFormat="1" x14ac:dyDescent="0.4"/>
    <row r="285" s="164" customFormat="1" x14ac:dyDescent="0.4"/>
    <row r="286" s="164" customFormat="1" x14ac:dyDescent="0.4"/>
    <row r="287" s="164" customFormat="1" x14ac:dyDescent="0.4"/>
    <row r="288" s="164" customFormat="1" x14ac:dyDescent="0.4"/>
    <row r="289" s="164" customFormat="1" x14ac:dyDescent="0.4"/>
    <row r="290" s="164" customFormat="1" x14ac:dyDescent="0.4"/>
    <row r="291" s="164" customFormat="1" x14ac:dyDescent="0.4"/>
    <row r="292" s="164" customFormat="1" x14ac:dyDescent="0.4"/>
    <row r="293" s="164" customFormat="1" x14ac:dyDescent="0.4"/>
    <row r="294" s="164" customFormat="1" x14ac:dyDescent="0.4"/>
    <row r="295" s="164" customFormat="1" x14ac:dyDescent="0.4"/>
    <row r="296" s="164" customFormat="1" x14ac:dyDescent="0.4"/>
    <row r="297" s="164" customFormat="1" x14ac:dyDescent="0.4"/>
    <row r="298" s="164" customFormat="1" x14ac:dyDescent="0.4"/>
    <row r="299" s="164" customFormat="1" x14ac:dyDescent="0.4"/>
    <row r="300" s="164" customFormat="1" x14ac:dyDescent="0.4"/>
    <row r="301" s="164" customFormat="1" x14ac:dyDescent="0.4"/>
    <row r="302" s="164" customFormat="1" x14ac:dyDescent="0.4"/>
    <row r="303" s="164" customFormat="1" x14ac:dyDescent="0.4"/>
    <row r="304" s="164" customFormat="1" x14ac:dyDescent="0.4"/>
    <row r="305" s="164" customFormat="1" x14ac:dyDescent="0.4"/>
    <row r="306" s="164" customFormat="1" x14ac:dyDescent="0.4"/>
    <row r="307" s="164" customFormat="1" x14ac:dyDescent="0.4"/>
    <row r="308" s="164" customFormat="1" x14ac:dyDescent="0.4"/>
    <row r="309" s="164" customFormat="1" x14ac:dyDescent="0.4"/>
    <row r="310" s="164" customFormat="1" x14ac:dyDescent="0.4"/>
    <row r="311" s="164" customFormat="1" x14ac:dyDescent="0.4"/>
    <row r="312" s="164" customFormat="1" x14ac:dyDescent="0.4"/>
    <row r="313" s="164" customFormat="1" x14ac:dyDescent="0.4"/>
    <row r="314" s="164" customFormat="1" x14ac:dyDescent="0.4"/>
    <row r="315" s="164" customFormat="1" x14ac:dyDescent="0.4"/>
    <row r="316" s="164" customFormat="1" x14ac:dyDescent="0.4"/>
    <row r="317" s="164" customFormat="1" x14ac:dyDescent="0.4"/>
    <row r="318" s="164" customFormat="1" x14ac:dyDescent="0.4"/>
    <row r="319" s="164" customFormat="1" x14ac:dyDescent="0.4"/>
    <row r="320" s="164" customFormat="1" x14ac:dyDescent="0.4"/>
    <row r="321" s="164" customFormat="1" x14ac:dyDescent="0.4"/>
    <row r="322" s="164" customFormat="1" x14ac:dyDescent="0.4"/>
    <row r="323" s="164" customFormat="1" x14ac:dyDescent="0.4"/>
    <row r="324" s="164" customFormat="1" x14ac:dyDescent="0.4"/>
    <row r="325" s="164" customFormat="1" x14ac:dyDescent="0.4"/>
    <row r="326" s="164" customFormat="1" x14ac:dyDescent="0.4"/>
    <row r="327" s="164" customFormat="1" x14ac:dyDescent="0.4"/>
    <row r="328" s="164" customFormat="1" x14ac:dyDescent="0.4"/>
    <row r="329" s="164" customFormat="1" x14ac:dyDescent="0.4"/>
    <row r="330" s="164" customFormat="1" x14ac:dyDescent="0.4"/>
    <row r="331" s="164" customFormat="1" x14ac:dyDescent="0.4"/>
    <row r="332" s="164" customFormat="1" x14ac:dyDescent="0.4"/>
    <row r="333" s="164" customFormat="1" x14ac:dyDescent="0.4"/>
    <row r="334" s="164" customFormat="1" x14ac:dyDescent="0.4"/>
    <row r="335" s="164" customFormat="1" x14ac:dyDescent="0.4"/>
    <row r="336" s="164" customFormat="1" x14ac:dyDescent="0.4"/>
    <row r="337" s="164" customFormat="1" x14ac:dyDescent="0.4"/>
    <row r="338" s="164" customFormat="1" x14ac:dyDescent="0.4"/>
    <row r="339" s="164" customFormat="1" x14ac:dyDescent="0.4"/>
    <row r="340" s="164" customFormat="1" x14ac:dyDescent="0.4"/>
    <row r="341" s="164" customFormat="1" x14ac:dyDescent="0.4"/>
    <row r="342" s="164" customFormat="1" x14ac:dyDescent="0.4"/>
    <row r="343" s="164" customFormat="1" x14ac:dyDescent="0.4"/>
    <row r="344" s="164" customFormat="1" x14ac:dyDescent="0.4"/>
    <row r="345" s="164" customFormat="1" x14ac:dyDescent="0.4"/>
    <row r="346" s="164" customFormat="1" x14ac:dyDescent="0.4"/>
    <row r="347" s="164" customFormat="1" x14ac:dyDescent="0.4"/>
    <row r="348" s="164" customFormat="1" x14ac:dyDescent="0.4"/>
    <row r="349" s="164" customFormat="1" x14ac:dyDescent="0.4"/>
    <row r="350" s="164" customFormat="1" x14ac:dyDescent="0.4"/>
    <row r="351" s="164" customFormat="1" x14ac:dyDescent="0.4"/>
    <row r="352" s="164" customFormat="1" x14ac:dyDescent="0.4"/>
    <row r="353" s="164" customFormat="1" x14ac:dyDescent="0.4"/>
    <row r="354" s="164" customFormat="1" x14ac:dyDescent="0.4"/>
    <row r="355" s="164" customFormat="1" x14ac:dyDescent="0.4"/>
    <row r="356" s="164" customFormat="1" x14ac:dyDescent="0.4"/>
    <row r="357" s="164" customFormat="1" x14ac:dyDescent="0.4"/>
    <row r="358" s="164" customFormat="1" x14ac:dyDescent="0.4"/>
    <row r="359" s="164" customFormat="1" x14ac:dyDescent="0.4"/>
    <row r="360" s="164" customFormat="1" x14ac:dyDescent="0.4"/>
    <row r="361" s="164" customFormat="1" x14ac:dyDescent="0.4"/>
    <row r="362" s="164" customFormat="1" x14ac:dyDescent="0.4"/>
    <row r="363" s="164" customFormat="1" x14ac:dyDescent="0.4"/>
    <row r="364" s="164" customFormat="1" x14ac:dyDescent="0.4"/>
    <row r="365" s="164" customFormat="1" x14ac:dyDescent="0.4"/>
    <row r="366" s="164" customFormat="1" x14ac:dyDescent="0.4"/>
    <row r="367" s="164" customFormat="1" x14ac:dyDescent="0.4"/>
    <row r="368" s="164" customFormat="1" x14ac:dyDescent="0.4"/>
    <row r="369" s="164" customFormat="1" x14ac:dyDescent="0.4"/>
    <row r="370" s="164" customFormat="1" x14ac:dyDescent="0.4"/>
    <row r="371" s="164" customFormat="1" x14ac:dyDescent="0.4"/>
    <row r="372" s="164" customFormat="1" x14ac:dyDescent="0.4"/>
    <row r="373" s="164" customFormat="1" x14ac:dyDescent="0.4"/>
    <row r="374" s="164" customFormat="1" x14ac:dyDescent="0.4"/>
    <row r="375" s="164" customFormat="1" x14ac:dyDescent="0.4"/>
    <row r="376" s="164" customFormat="1" x14ac:dyDescent="0.4"/>
    <row r="377" s="164" customFormat="1" x14ac:dyDescent="0.4"/>
    <row r="378" s="164" customFormat="1" x14ac:dyDescent="0.4"/>
    <row r="379" s="164" customFormat="1" x14ac:dyDescent="0.4"/>
    <row r="380" s="164" customFormat="1" x14ac:dyDescent="0.4"/>
    <row r="381" s="164" customFormat="1" x14ac:dyDescent="0.4"/>
    <row r="382" s="164" customFormat="1" x14ac:dyDescent="0.4"/>
    <row r="383" s="164" customFormat="1" x14ac:dyDescent="0.4"/>
    <row r="384" s="164" customFormat="1" x14ac:dyDescent="0.4"/>
    <row r="385" s="164" customFormat="1" x14ac:dyDescent="0.4"/>
    <row r="386" s="164" customFormat="1" x14ac:dyDescent="0.4"/>
    <row r="387" s="164" customFormat="1" x14ac:dyDescent="0.4"/>
    <row r="388" s="164" customFormat="1" x14ac:dyDescent="0.4"/>
    <row r="389" s="164" customFormat="1" x14ac:dyDescent="0.4"/>
    <row r="390" s="164" customFormat="1" x14ac:dyDescent="0.4"/>
    <row r="391" s="164" customFormat="1" x14ac:dyDescent="0.4"/>
    <row r="392" s="164" customFormat="1" x14ac:dyDescent="0.4"/>
    <row r="393" s="164" customFormat="1" x14ac:dyDescent="0.4"/>
    <row r="394" s="164" customFormat="1" x14ac:dyDescent="0.4"/>
    <row r="395" s="164" customFormat="1" x14ac:dyDescent="0.4"/>
    <row r="396" s="164" customFormat="1" x14ac:dyDescent="0.4"/>
    <row r="397" s="164" customFormat="1" x14ac:dyDescent="0.4"/>
    <row r="398" s="164" customFormat="1" x14ac:dyDescent="0.4"/>
    <row r="399" s="164" customFormat="1" x14ac:dyDescent="0.4"/>
    <row r="400" s="164" customFormat="1" x14ac:dyDescent="0.4"/>
    <row r="401" s="164" customFormat="1" x14ac:dyDescent="0.4"/>
    <row r="402" s="164" customFormat="1" x14ac:dyDescent="0.4"/>
    <row r="403" s="164" customFormat="1" x14ac:dyDescent="0.4"/>
    <row r="404" s="164" customFormat="1" x14ac:dyDescent="0.4"/>
    <row r="405" s="164" customFormat="1" x14ac:dyDescent="0.4"/>
    <row r="406" s="164" customFormat="1" x14ac:dyDescent="0.4"/>
    <row r="407" s="164" customFormat="1" x14ac:dyDescent="0.4"/>
    <row r="408" s="164" customFormat="1" x14ac:dyDescent="0.4"/>
    <row r="409" s="164" customFormat="1" x14ac:dyDescent="0.4"/>
    <row r="410" s="164" customFormat="1" x14ac:dyDescent="0.4"/>
    <row r="411" s="164" customFormat="1" x14ac:dyDescent="0.4"/>
    <row r="412" s="164" customFormat="1" x14ac:dyDescent="0.4"/>
    <row r="413" s="164" customFormat="1" x14ac:dyDescent="0.4"/>
    <row r="414" s="164" customFormat="1" x14ac:dyDescent="0.4"/>
    <row r="415" s="164" customFormat="1" x14ac:dyDescent="0.4"/>
    <row r="416" s="164" customFormat="1" x14ac:dyDescent="0.4"/>
    <row r="417" s="164" customFormat="1" x14ac:dyDescent="0.4"/>
    <row r="418" s="164" customFormat="1" x14ac:dyDescent="0.4"/>
    <row r="419" s="164" customFormat="1" x14ac:dyDescent="0.4"/>
    <row r="420" s="164" customFormat="1" x14ac:dyDescent="0.4"/>
    <row r="421" s="164" customFormat="1" x14ac:dyDescent="0.4"/>
    <row r="422" s="164" customFormat="1" x14ac:dyDescent="0.4"/>
    <row r="423" s="164" customFormat="1" x14ac:dyDescent="0.4"/>
    <row r="424" s="164" customFormat="1" x14ac:dyDescent="0.4"/>
    <row r="425" s="164" customFormat="1" x14ac:dyDescent="0.4"/>
    <row r="426" s="164" customFormat="1" x14ac:dyDescent="0.4"/>
    <row r="427" s="164" customFormat="1" x14ac:dyDescent="0.4"/>
    <row r="428" s="164" customFormat="1" x14ac:dyDescent="0.4"/>
    <row r="429" s="164" customFormat="1" x14ac:dyDescent="0.4"/>
    <row r="430" s="164" customFormat="1" x14ac:dyDescent="0.4"/>
    <row r="431" s="164" customFormat="1" x14ac:dyDescent="0.4"/>
    <row r="432" s="164" customFormat="1" x14ac:dyDescent="0.4"/>
    <row r="433" s="164" customFormat="1" x14ac:dyDescent="0.4"/>
    <row r="434" s="164" customFormat="1" x14ac:dyDescent="0.4"/>
    <row r="435" s="164" customFormat="1" x14ac:dyDescent="0.4"/>
    <row r="436" s="164" customFormat="1" x14ac:dyDescent="0.4"/>
    <row r="437" s="164" customFormat="1" x14ac:dyDescent="0.4"/>
    <row r="438" s="164" customFormat="1" x14ac:dyDescent="0.4"/>
    <row r="439" s="164" customFormat="1" x14ac:dyDescent="0.4"/>
    <row r="440" s="164" customFormat="1" x14ac:dyDescent="0.4"/>
    <row r="441" s="164" customFormat="1" x14ac:dyDescent="0.4"/>
    <row r="442" s="164" customFormat="1" x14ac:dyDescent="0.4"/>
    <row r="443" s="164" customFormat="1" x14ac:dyDescent="0.4"/>
    <row r="444" s="164" customFormat="1" x14ac:dyDescent="0.4"/>
    <row r="445" s="164" customFormat="1" x14ac:dyDescent="0.4"/>
    <row r="446" s="164" customFormat="1" x14ac:dyDescent="0.4"/>
    <row r="447" s="164" customFormat="1" x14ac:dyDescent="0.4"/>
    <row r="448" s="164" customFormat="1" x14ac:dyDescent="0.4"/>
    <row r="449" s="164" customFormat="1" x14ac:dyDescent="0.4"/>
    <row r="450" s="164" customFormat="1" x14ac:dyDescent="0.4"/>
    <row r="451" s="164" customFormat="1" x14ac:dyDescent="0.4"/>
    <row r="452" s="164" customFormat="1" x14ac:dyDescent="0.4"/>
    <row r="453" s="164" customFormat="1" x14ac:dyDescent="0.4"/>
    <row r="454" s="164" customFormat="1" x14ac:dyDescent="0.4"/>
    <row r="455" s="164" customFormat="1" x14ac:dyDescent="0.4"/>
    <row r="456" s="164" customFormat="1" x14ac:dyDescent="0.4"/>
    <row r="457" s="164" customFormat="1" x14ac:dyDescent="0.4"/>
    <row r="458" s="164" customFormat="1" x14ac:dyDescent="0.4"/>
    <row r="459" s="164" customFormat="1" x14ac:dyDescent="0.4"/>
    <row r="460" s="164" customFormat="1" x14ac:dyDescent="0.4"/>
    <row r="461" s="164" customFormat="1" x14ac:dyDescent="0.4"/>
    <row r="462" s="164" customFormat="1" x14ac:dyDescent="0.4"/>
    <row r="463" s="164" customFormat="1" x14ac:dyDescent="0.4"/>
    <row r="464" s="164" customFormat="1" x14ac:dyDescent="0.4"/>
    <row r="465" s="164" customFormat="1" x14ac:dyDescent="0.4"/>
    <row r="466" s="164" customFormat="1" x14ac:dyDescent="0.4"/>
    <row r="467" s="164" customFormat="1" x14ac:dyDescent="0.4"/>
    <row r="468" s="164" customFormat="1" x14ac:dyDescent="0.4"/>
    <row r="469" s="164" customFormat="1" x14ac:dyDescent="0.4"/>
    <row r="470" s="164" customFormat="1" x14ac:dyDescent="0.4"/>
    <row r="471" s="164" customFormat="1" x14ac:dyDescent="0.4"/>
    <row r="472" s="164" customFormat="1" x14ac:dyDescent="0.4"/>
    <row r="473" s="164" customFormat="1" x14ac:dyDescent="0.4"/>
    <row r="474" s="164" customFormat="1" x14ac:dyDescent="0.4"/>
    <row r="475" s="164" customFormat="1" x14ac:dyDescent="0.4"/>
    <row r="476" s="164" customFormat="1" x14ac:dyDescent="0.4"/>
    <row r="477" s="164" customFormat="1" x14ac:dyDescent="0.4"/>
    <row r="478" s="164" customFormat="1" x14ac:dyDescent="0.4"/>
    <row r="479" s="164" customFormat="1" x14ac:dyDescent="0.4"/>
    <row r="480" s="164" customFormat="1" x14ac:dyDescent="0.4"/>
    <row r="481" s="164" customFormat="1" x14ac:dyDescent="0.4"/>
    <row r="482" s="164" customFormat="1" x14ac:dyDescent="0.4"/>
    <row r="483" s="164" customFormat="1" x14ac:dyDescent="0.4"/>
    <row r="484" s="164" customFormat="1" x14ac:dyDescent="0.4"/>
    <row r="485" s="164" customFormat="1" x14ac:dyDescent="0.4"/>
    <row r="486" s="164" customFormat="1" x14ac:dyDescent="0.4"/>
    <row r="487" s="164" customFormat="1" x14ac:dyDescent="0.4"/>
    <row r="488" s="164" customFormat="1" x14ac:dyDescent="0.4"/>
    <row r="489" s="164" customFormat="1" x14ac:dyDescent="0.4"/>
    <row r="490" s="164" customFormat="1" x14ac:dyDescent="0.4"/>
    <row r="491" s="164" customFormat="1" x14ac:dyDescent="0.4"/>
    <row r="492" s="164" customFormat="1" x14ac:dyDescent="0.4"/>
    <row r="493" s="164" customFormat="1" x14ac:dyDescent="0.4"/>
    <row r="494" s="164" customFormat="1" x14ac:dyDescent="0.4"/>
    <row r="495" s="164" customFormat="1" x14ac:dyDescent="0.4"/>
    <row r="496" s="164" customFormat="1" x14ac:dyDescent="0.4"/>
    <row r="497" s="164" customFormat="1" x14ac:dyDescent="0.4"/>
    <row r="498" s="164" customFormat="1" x14ac:dyDescent="0.4"/>
    <row r="499" s="164" customFormat="1" x14ac:dyDescent="0.4"/>
    <row r="500" s="164" customFormat="1" x14ac:dyDescent="0.4"/>
    <row r="501" s="164" customFormat="1" x14ac:dyDescent="0.4"/>
    <row r="502" s="164" customFormat="1" x14ac:dyDescent="0.4"/>
    <row r="503" s="164" customFormat="1" x14ac:dyDescent="0.4"/>
    <row r="504" s="164" customFormat="1" x14ac:dyDescent="0.4"/>
    <row r="505" s="164" customFormat="1" x14ac:dyDescent="0.4"/>
    <row r="506" s="164" customFormat="1" x14ac:dyDescent="0.4"/>
    <row r="507" s="164" customFormat="1" x14ac:dyDescent="0.4"/>
    <row r="508" s="164" customFormat="1" x14ac:dyDescent="0.4"/>
    <row r="509" s="164" customFormat="1" x14ac:dyDescent="0.4"/>
    <row r="510" s="164" customFormat="1" x14ac:dyDescent="0.4"/>
    <row r="511" s="164" customFormat="1" x14ac:dyDescent="0.4"/>
    <row r="512" s="164" customFormat="1" x14ac:dyDescent="0.4"/>
    <row r="513" s="164" customFormat="1" x14ac:dyDescent="0.4"/>
    <row r="514" s="164" customFormat="1" x14ac:dyDescent="0.4"/>
    <row r="515" s="164" customFormat="1" x14ac:dyDescent="0.4"/>
    <row r="516" s="164" customFormat="1" x14ac:dyDescent="0.4"/>
    <row r="517" s="164" customFormat="1" x14ac:dyDescent="0.4"/>
    <row r="518" s="164" customFormat="1" x14ac:dyDescent="0.4"/>
    <row r="519" s="164" customFormat="1" x14ac:dyDescent="0.4"/>
    <row r="520" s="164" customFormat="1" x14ac:dyDescent="0.4"/>
    <row r="521" s="164" customFormat="1" x14ac:dyDescent="0.4"/>
    <row r="522" s="164" customFormat="1" x14ac:dyDescent="0.4"/>
    <row r="523" s="164" customFormat="1" x14ac:dyDescent="0.4"/>
    <row r="524" s="164" customFormat="1" x14ac:dyDescent="0.4"/>
    <row r="525" s="164" customFormat="1" x14ac:dyDescent="0.4"/>
    <row r="526" s="164" customFormat="1" x14ac:dyDescent="0.4"/>
    <row r="527" s="164" customFormat="1" x14ac:dyDescent="0.4"/>
    <row r="528" s="164" customFormat="1" x14ac:dyDescent="0.4"/>
    <row r="529" s="164" customFormat="1" x14ac:dyDescent="0.4"/>
    <row r="530" s="164" customFormat="1" x14ac:dyDescent="0.4"/>
    <row r="531" s="164" customFormat="1" x14ac:dyDescent="0.4"/>
    <row r="532" s="164" customFormat="1" x14ac:dyDescent="0.4"/>
    <row r="533" s="164" customFormat="1" x14ac:dyDescent="0.4"/>
  </sheetData>
  <mergeCells count="22">
    <mergeCell ref="D30:E30"/>
    <mergeCell ref="B13:E13"/>
    <mergeCell ref="B1:G1"/>
    <mergeCell ref="D38:E38"/>
    <mergeCell ref="B40:F40"/>
    <mergeCell ref="D32:E32"/>
    <mergeCell ref="D33:E33"/>
    <mergeCell ref="D34:E34"/>
    <mergeCell ref="D35:E35"/>
    <mergeCell ref="D36:E36"/>
    <mergeCell ref="D37:E37"/>
    <mergeCell ref="D31:E31"/>
    <mergeCell ref="D15:E15"/>
    <mergeCell ref="B23:C23"/>
    <mergeCell ref="D23:E23"/>
    <mergeCell ref="D24:E24"/>
    <mergeCell ref="B14:E14"/>
    <mergeCell ref="D26:E26"/>
    <mergeCell ref="D27:E27"/>
    <mergeCell ref="D28:E28"/>
    <mergeCell ref="D29:E29"/>
    <mergeCell ref="D25:E25"/>
  </mergeCells>
  <hyperlinks>
    <hyperlink ref="H2" location="Léame!A1" display="Regresar instructivo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BC387"/>
  <sheetViews>
    <sheetView zoomScale="130" zoomScaleNormal="130" workbookViewId="0">
      <selection activeCell="L8" sqref="L8"/>
    </sheetView>
  </sheetViews>
  <sheetFormatPr baseColWidth="10" defaultColWidth="11.3984375" defaultRowHeight="14.25" x14ac:dyDescent="0.45"/>
  <cols>
    <col min="1" max="1" width="11.3984375" style="23"/>
    <col min="2" max="2" width="15.1328125" customWidth="1"/>
    <col min="3" max="3" width="13.73046875" customWidth="1"/>
    <col min="4" max="6" width="11.3984375" bestFit="1" customWidth="1"/>
    <col min="7" max="7" width="17.265625" customWidth="1"/>
    <col min="8" max="8" width="15.73046875" customWidth="1"/>
    <col min="9" max="55" width="11.3984375" style="23"/>
  </cols>
  <sheetData>
    <row r="1" spans="2:10" x14ac:dyDescent="0.45">
      <c r="B1" s="385" t="s">
        <v>243</v>
      </c>
      <c r="C1" s="386"/>
      <c r="D1" s="386"/>
      <c r="E1" s="386"/>
      <c r="F1" s="386"/>
      <c r="G1" s="386"/>
      <c r="H1" s="387"/>
    </row>
    <row r="2" spans="2:10" x14ac:dyDescent="0.45">
      <c r="B2" s="388"/>
      <c r="C2" s="389"/>
      <c r="D2" s="389"/>
      <c r="E2" s="389"/>
      <c r="F2" s="389"/>
      <c r="G2" s="389"/>
      <c r="H2" s="390"/>
    </row>
    <row r="3" spans="2:10" ht="21" customHeight="1" x14ac:dyDescent="0.45">
      <c r="B3" s="388"/>
      <c r="C3" s="389"/>
      <c r="D3" s="389"/>
      <c r="E3" s="389"/>
      <c r="F3" s="389"/>
      <c r="G3" s="389"/>
      <c r="H3" s="390"/>
    </row>
    <row r="4" spans="2:10" x14ac:dyDescent="0.45">
      <c r="B4" s="388"/>
      <c r="C4" s="389"/>
      <c r="D4" s="389"/>
      <c r="E4" s="389"/>
      <c r="F4" s="389"/>
      <c r="G4" s="389"/>
      <c r="H4" s="390"/>
    </row>
    <row r="5" spans="2:10" ht="27" customHeight="1" thickBot="1" x14ac:dyDescent="0.5">
      <c r="B5" s="391"/>
      <c r="C5" s="392"/>
      <c r="D5" s="392"/>
      <c r="E5" s="392"/>
      <c r="F5" s="392"/>
      <c r="G5" s="392"/>
      <c r="H5" s="393"/>
    </row>
    <row r="6" spans="2:10" ht="39.4" x14ac:dyDescent="0.45">
      <c r="B6" s="338" t="s">
        <v>115</v>
      </c>
      <c r="C6" s="175" t="s">
        <v>116</v>
      </c>
      <c r="D6" s="175" t="s">
        <v>117</v>
      </c>
      <c r="E6" s="176" t="s">
        <v>118</v>
      </c>
      <c r="F6" s="176" t="s">
        <v>92</v>
      </c>
      <c r="G6" s="175" t="s">
        <v>93</v>
      </c>
      <c r="H6" s="177" t="s">
        <v>94</v>
      </c>
    </row>
    <row r="7" spans="2:10" x14ac:dyDescent="0.45">
      <c r="B7" s="338"/>
      <c r="C7" s="137" t="s">
        <v>95</v>
      </c>
      <c r="D7" s="71">
        <v>1</v>
      </c>
      <c r="E7" s="72">
        <v>2</v>
      </c>
      <c r="F7" s="73">
        <v>1</v>
      </c>
      <c r="G7" s="115">
        <f>Responsables!F3</f>
        <v>12000000</v>
      </c>
      <c r="H7" s="171">
        <f>+G7*F7*E7*D7</f>
        <v>24000000</v>
      </c>
      <c r="J7" s="169"/>
    </row>
    <row r="8" spans="2:10" x14ac:dyDescent="0.45">
      <c r="B8" s="338"/>
      <c r="C8" s="137" t="s">
        <v>96</v>
      </c>
      <c r="D8" s="71">
        <v>2</v>
      </c>
      <c r="E8" s="72">
        <v>2</v>
      </c>
      <c r="F8" s="73">
        <v>1</v>
      </c>
      <c r="G8" s="115">
        <f>Responsables!F4</f>
        <v>7900000</v>
      </c>
      <c r="H8" s="171">
        <f t="shared" ref="H8:H13" si="0">+G8*F8*E8*D8</f>
        <v>31600000</v>
      </c>
    </row>
    <row r="9" spans="2:10" x14ac:dyDescent="0.45">
      <c r="B9" s="338"/>
      <c r="C9" s="137" t="s">
        <v>98</v>
      </c>
      <c r="D9" s="75">
        <v>5</v>
      </c>
      <c r="E9" s="72">
        <v>2</v>
      </c>
      <c r="F9" s="73">
        <v>0.5</v>
      </c>
      <c r="G9" s="115">
        <f>Responsables!F6</f>
        <v>4900000</v>
      </c>
      <c r="H9" s="171">
        <f t="shared" si="0"/>
        <v>24500000</v>
      </c>
    </row>
    <row r="10" spans="2:10" x14ac:dyDescent="0.45">
      <c r="B10" s="338"/>
      <c r="C10" s="137" t="s">
        <v>99</v>
      </c>
      <c r="D10" s="75">
        <v>2</v>
      </c>
      <c r="E10" s="72">
        <v>2</v>
      </c>
      <c r="F10" s="73">
        <v>1</v>
      </c>
      <c r="G10" s="115">
        <f>Responsables!F7</f>
        <v>2000000</v>
      </c>
      <c r="H10" s="171">
        <f t="shared" si="0"/>
        <v>8000000</v>
      </c>
    </row>
    <row r="11" spans="2:10" x14ac:dyDescent="0.45">
      <c r="B11" s="338"/>
      <c r="C11" s="137" t="s">
        <v>100</v>
      </c>
      <c r="D11" s="75">
        <v>1</v>
      </c>
      <c r="E11" s="72">
        <v>2</v>
      </c>
      <c r="F11" s="73">
        <v>1</v>
      </c>
      <c r="G11" s="115">
        <f>Responsables!F8</f>
        <v>1500000</v>
      </c>
      <c r="H11" s="171">
        <f t="shared" si="0"/>
        <v>3000000</v>
      </c>
    </row>
    <row r="12" spans="2:10" x14ac:dyDescent="0.45">
      <c r="B12" s="338"/>
      <c r="C12" s="137" t="s">
        <v>101</v>
      </c>
      <c r="D12" s="75">
        <v>1</v>
      </c>
      <c r="E12" s="72">
        <v>2</v>
      </c>
      <c r="F12" s="73">
        <v>1</v>
      </c>
      <c r="G12" s="115">
        <f>Responsables!F9</f>
        <v>4900000</v>
      </c>
      <c r="H12" s="171">
        <f t="shared" si="0"/>
        <v>9800000</v>
      </c>
    </row>
    <row r="13" spans="2:10" ht="25.5" x14ac:dyDescent="0.45">
      <c r="B13" s="338"/>
      <c r="C13" s="137" t="s">
        <v>102</v>
      </c>
      <c r="D13" s="75">
        <v>0</v>
      </c>
      <c r="E13" s="72">
        <v>0</v>
      </c>
      <c r="F13" s="73">
        <v>1</v>
      </c>
      <c r="G13" s="115">
        <f>Responsables!F10</f>
        <v>1000000</v>
      </c>
      <c r="H13" s="171">
        <f t="shared" si="0"/>
        <v>0</v>
      </c>
    </row>
    <row r="14" spans="2:10" x14ac:dyDescent="0.45">
      <c r="B14" s="338"/>
      <c r="C14" s="137"/>
      <c r="D14" s="75"/>
      <c r="E14" s="72"/>
      <c r="F14" s="73"/>
      <c r="G14" s="74"/>
      <c r="H14" s="171"/>
    </row>
    <row r="15" spans="2:10" x14ac:dyDescent="0.45">
      <c r="B15" s="338"/>
      <c r="C15" s="137"/>
      <c r="D15" s="75"/>
      <c r="E15" s="72"/>
      <c r="F15" s="73"/>
      <c r="G15" s="76"/>
      <c r="H15" s="171"/>
    </row>
    <row r="16" spans="2:10" x14ac:dyDescent="0.45">
      <c r="B16" s="339"/>
      <c r="C16" s="5"/>
      <c r="D16" s="4"/>
      <c r="E16" s="1"/>
      <c r="F16" s="2"/>
      <c r="G16" s="3"/>
      <c r="H16" s="172"/>
    </row>
    <row r="17" spans="1:55" x14ac:dyDescent="0.45">
      <c r="B17" s="342" t="s">
        <v>244</v>
      </c>
      <c r="C17" s="343"/>
      <c r="D17" s="343"/>
      <c r="E17" s="343"/>
      <c r="F17" s="343"/>
      <c r="G17" s="343"/>
      <c r="H17" s="184">
        <f>SUM(H7:H16)</f>
        <v>100900000</v>
      </c>
    </row>
    <row r="18" spans="1:55" ht="30" customHeight="1" x14ac:dyDescent="0.45">
      <c r="B18" s="346" t="s">
        <v>119</v>
      </c>
      <c r="C18" s="344" t="s">
        <v>120</v>
      </c>
      <c r="D18" s="344"/>
      <c r="E18" s="178" t="s">
        <v>121</v>
      </c>
      <c r="F18" s="179" t="s">
        <v>90</v>
      </c>
      <c r="G18" s="178" t="s">
        <v>93</v>
      </c>
      <c r="H18" s="180" t="s">
        <v>94</v>
      </c>
    </row>
    <row r="19" spans="1:55" x14ac:dyDescent="0.45">
      <c r="B19" s="338"/>
      <c r="C19" s="345" t="s">
        <v>122</v>
      </c>
      <c r="D19" s="345"/>
      <c r="E19" s="77" t="s">
        <v>123</v>
      </c>
      <c r="F19" s="78">
        <v>1</v>
      </c>
      <c r="G19" s="79">
        <v>8000000</v>
      </c>
      <c r="H19" s="173">
        <f t="shared" ref="H19:H25" si="1">+G19*F19</f>
        <v>8000000</v>
      </c>
      <c r="I19" s="169"/>
    </row>
    <row r="20" spans="1:55" x14ac:dyDescent="0.45">
      <c r="B20" s="338"/>
      <c r="C20" s="345" t="s">
        <v>124</v>
      </c>
      <c r="D20" s="345"/>
      <c r="E20" s="77" t="s">
        <v>123</v>
      </c>
      <c r="F20" s="78">
        <v>1</v>
      </c>
      <c r="G20" s="79">
        <v>4000000</v>
      </c>
      <c r="H20" s="173">
        <f t="shared" si="1"/>
        <v>4000000</v>
      </c>
    </row>
    <row r="21" spans="1:55" x14ac:dyDescent="0.45">
      <c r="B21" s="338"/>
      <c r="C21" s="345" t="s">
        <v>125</v>
      </c>
      <c r="D21" s="345"/>
      <c r="E21" s="77" t="s">
        <v>126</v>
      </c>
      <c r="F21" s="78">
        <v>12</v>
      </c>
      <c r="G21" s="79">
        <v>500000</v>
      </c>
      <c r="H21" s="173">
        <f t="shared" si="1"/>
        <v>6000000</v>
      </c>
    </row>
    <row r="22" spans="1:55" x14ac:dyDescent="0.45">
      <c r="B22" s="338"/>
      <c r="C22" s="345" t="s">
        <v>127</v>
      </c>
      <c r="D22" s="345"/>
      <c r="E22" s="77" t="s">
        <v>126</v>
      </c>
      <c r="F22" s="78">
        <v>30</v>
      </c>
      <c r="G22" s="79">
        <v>50000</v>
      </c>
      <c r="H22" s="173">
        <f t="shared" si="1"/>
        <v>1500000</v>
      </c>
    </row>
    <row r="23" spans="1:55" x14ac:dyDescent="0.45">
      <c r="B23" s="338"/>
      <c r="C23" s="347" t="s">
        <v>128</v>
      </c>
      <c r="D23" s="348"/>
      <c r="E23" s="77" t="s">
        <v>126</v>
      </c>
      <c r="F23" s="78">
        <v>25</v>
      </c>
      <c r="G23" s="79">
        <v>40000</v>
      </c>
      <c r="H23" s="173">
        <f t="shared" si="1"/>
        <v>1000000</v>
      </c>
    </row>
    <row r="24" spans="1:55" x14ac:dyDescent="0.45">
      <c r="B24" s="338"/>
      <c r="C24" s="347" t="s">
        <v>129</v>
      </c>
      <c r="D24" s="348"/>
      <c r="E24" s="77" t="s">
        <v>130</v>
      </c>
      <c r="F24" s="78">
        <v>15</v>
      </c>
      <c r="G24" s="79">
        <v>200000</v>
      </c>
      <c r="H24" s="173">
        <f t="shared" si="1"/>
        <v>3000000</v>
      </c>
    </row>
    <row r="25" spans="1:55" s="10" customFormat="1" ht="38.25" customHeight="1" x14ac:dyDescent="0.45">
      <c r="A25" s="23"/>
      <c r="B25" s="338"/>
      <c r="C25" s="340" t="s">
        <v>131</v>
      </c>
      <c r="D25" s="341"/>
      <c r="E25" s="77" t="s">
        <v>123</v>
      </c>
      <c r="F25" s="78">
        <v>15</v>
      </c>
      <c r="G25" s="79">
        <v>2000000</v>
      </c>
      <c r="H25" s="173">
        <f t="shared" si="1"/>
        <v>30000000</v>
      </c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</row>
    <row r="26" spans="1:55" s="10" customFormat="1" ht="17.100000000000001" customHeight="1" x14ac:dyDescent="0.45">
      <c r="A26" s="23"/>
      <c r="B26" s="338"/>
      <c r="C26" s="349" t="s">
        <v>132</v>
      </c>
      <c r="D26" s="350"/>
      <c r="E26" s="77" t="s">
        <v>123</v>
      </c>
      <c r="F26" s="78">
        <v>1</v>
      </c>
      <c r="G26" s="79">
        <v>6000000</v>
      </c>
      <c r="H26" s="173">
        <f>F26*G26</f>
        <v>6000000</v>
      </c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</row>
    <row r="27" spans="1:55" s="10" customFormat="1" ht="17.100000000000001" customHeight="1" x14ac:dyDescent="0.45">
      <c r="A27" s="23"/>
      <c r="B27" s="338"/>
      <c r="C27" s="351"/>
      <c r="D27" s="352"/>
      <c r="E27" s="77"/>
      <c r="F27" s="78"/>
      <c r="G27" s="79"/>
      <c r="H27" s="17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</row>
    <row r="28" spans="1:55" s="10" customFormat="1" ht="17.100000000000001" customHeight="1" x14ac:dyDescent="0.45">
      <c r="A28" s="23"/>
      <c r="B28" s="338"/>
      <c r="C28" s="351"/>
      <c r="D28" s="352"/>
      <c r="E28" s="77"/>
      <c r="F28" s="78"/>
      <c r="G28" s="79"/>
      <c r="H28" s="17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</row>
    <row r="29" spans="1:55" s="10" customFormat="1" ht="17.100000000000001" customHeight="1" x14ac:dyDescent="0.45">
      <c r="A29" s="23"/>
      <c r="B29" s="339"/>
      <c r="C29" s="351"/>
      <c r="D29" s="352"/>
      <c r="E29" s="77"/>
      <c r="F29" s="78"/>
      <c r="G29" s="79"/>
      <c r="H29" s="17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</row>
    <row r="30" spans="1:55" s="70" customFormat="1" ht="19.5" customHeight="1" x14ac:dyDescent="0.4">
      <c r="A30" s="170"/>
      <c r="B30" s="353" t="s">
        <v>247</v>
      </c>
      <c r="C30" s="354"/>
      <c r="D30" s="354"/>
      <c r="E30" s="354"/>
      <c r="F30" s="354"/>
      <c r="G30" s="354"/>
      <c r="H30" s="181">
        <f>SUM(H19:H25)</f>
        <v>53500000</v>
      </c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0"/>
      <c r="AT30" s="170"/>
      <c r="AU30" s="170"/>
      <c r="AV30" s="170"/>
      <c r="AW30" s="170"/>
      <c r="AX30" s="170"/>
      <c r="AY30" s="170"/>
      <c r="AZ30" s="170"/>
      <c r="BA30" s="170"/>
      <c r="BB30" s="170"/>
      <c r="BC30" s="170"/>
    </row>
    <row r="31" spans="1:55" s="70" customFormat="1" ht="18" customHeight="1" x14ac:dyDescent="0.4">
      <c r="A31" s="170"/>
      <c r="B31" s="355" t="s">
        <v>246</v>
      </c>
      <c r="C31" s="356"/>
      <c r="D31" s="356"/>
      <c r="E31" s="356"/>
      <c r="F31" s="356"/>
      <c r="G31" s="356"/>
      <c r="H31" s="174">
        <f>H30+H17</f>
        <v>154400000</v>
      </c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</row>
    <row r="32" spans="1:55" s="70" customFormat="1" ht="18" customHeight="1" x14ac:dyDescent="0.4">
      <c r="A32" s="170"/>
      <c r="B32" s="361" t="s">
        <v>133</v>
      </c>
      <c r="C32" s="362"/>
      <c r="D32" s="362"/>
      <c r="E32" s="362"/>
      <c r="F32" s="362"/>
      <c r="G32" s="363"/>
      <c r="H32" s="174">
        <f>+H31*0.1</f>
        <v>15440000</v>
      </c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170"/>
      <c r="AU32" s="170"/>
      <c r="AV32" s="170"/>
      <c r="AW32" s="170"/>
      <c r="AX32" s="170"/>
      <c r="AY32" s="170"/>
      <c r="AZ32" s="170"/>
      <c r="BA32" s="170"/>
      <c r="BB32" s="170"/>
      <c r="BC32" s="170"/>
    </row>
    <row r="33" spans="1:55" s="70" customFormat="1" ht="18" customHeight="1" x14ac:dyDescent="0.4">
      <c r="A33" s="170"/>
      <c r="B33" s="361" t="s">
        <v>108</v>
      </c>
      <c r="C33" s="362"/>
      <c r="D33" s="362"/>
      <c r="E33" s="362"/>
      <c r="F33" s="362"/>
      <c r="G33" s="363"/>
      <c r="H33" s="174">
        <f>+H32+H31</f>
        <v>169840000</v>
      </c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0"/>
      <c r="AT33" s="170"/>
      <c r="AU33" s="170"/>
      <c r="AV33" s="170"/>
      <c r="AW33" s="170"/>
      <c r="AX33" s="170"/>
      <c r="AY33" s="170"/>
      <c r="AZ33" s="170"/>
      <c r="BA33" s="170"/>
      <c r="BB33" s="170"/>
      <c r="BC33" s="170"/>
    </row>
    <row r="34" spans="1:55" s="70" customFormat="1" ht="18" customHeight="1" x14ac:dyDescent="0.4">
      <c r="A34" s="170"/>
      <c r="B34" s="357" t="s">
        <v>134</v>
      </c>
      <c r="C34" s="358"/>
      <c r="D34" s="358"/>
      <c r="E34" s="358"/>
      <c r="F34" s="358"/>
      <c r="G34" s="358"/>
      <c r="H34" s="183">
        <f>+H33*0.19</f>
        <v>32269600</v>
      </c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</row>
    <row r="35" spans="1:55" s="70" customFormat="1" ht="23.25" customHeight="1" thickBot="1" x14ac:dyDescent="0.45">
      <c r="A35" s="170"/>
      <c r="B35" s="359" t="s">
        <v>245</v>
      </c>
      <c r="C35" s="360"/>
      <c r="D35" s="360"/>
      <c r="E35" s="360"/>
      <c r="F35" s="360"/>
      <c r="G35" s="360"/>
      <c r="H35" s="182">
        <f>+H33+H34</f>
        <v>202109600</v>
      </c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</row>
    <row r="36" spans="1:55" s="23" customFormat="1" x14ac:dyDescent="0.45"/>
    <row r="37" spans="1:55" s="23" customFormat="1" x14ac:dyDescent="0.45"/>
    <row r="38" spans="1:55" s="23" customFormat="1" x14ac:dyDescent="0.45"/>
    <row r="39" spans="1:55" s="23" customFormat="1" x14ac:dyDescent="0.45"/>
    <row r="40" spans="1:55" s="23" customFormat="1" x14ac:dyDescent="0.45"/>
    <row r="41" spans="1:55" s="23" customFormat="1" x14ac:dyDescent="0.45"/>
    <row r="42" spans="1:55" s="23" customFormat="1" x14ac:dyDescent="0.45"/>
    <row r="43" spans="1:55" s="23" customFormat="1" x14ac:dyDescent="0.45"/>
    <row r="44" spans="1:55" s="23" customFormat="1" x14ac:dyDescent="0.45"/>
    <row r="45" spans="1:55" s="23" customFormat="1" x14ac:dyDescent="0.45"/>
    <row r="46" spans="1:55" s="23" customFormat="1" x14ac:dyDescent="0.45"/>
    <row r="47" spans="1:55" s="23" customFormat="1" x14ac:dyDescent="0.45"/>
    <row r="48" spans="1:55" s="23" customFormat="1" x14ac:dyDescent="0.45"/>
    <row r="49" s="23" customFormat="1" x14ac:dyDescent="0.45"/>
    <row r="50" s="23" customFormat="1" x14ac:dyDescent="0.45"/>
    <row r="51" s="23" customFormat="1" x14ac:dyDescent="0.45"/>
    <row r="52" s="23" customFormat="1" x14ac:dyDescent="0.45"/>
    <row r="53" s="23" customFormat="1" x14ac:dyDescent="0.45"/>
    <row r="54" s="23" customFormat="1" x14ac:dyDescent="0.45"/>
    <row r="55" s="23" customFormat="1" x14ac:dyDescent="0.45"/>
    <row r="56" s="23" customFormat="1" x14ac:dyDescent="0.45"/>
    <row r="57" s="23" customFormat="1" x14ac:dyDescent="0.45"/>
    <row r="58" s="23" customFormat="1" x14ac:dyDescent="0.45"/>
    <row r="59" s="23" customFormat="1" x14ac:dyDescent="0.45"/>
    <row r="60" s="23" customFormat="1" x14ac:dyDescent="0.45"/>
    <row r="61" s="23" customFormat="1" x14ac:dyDescent="0.45"/>
    <row r="62" s="23" customFormat="1" x14ac:dyDescent="0.45"/>
    <row r="63" s="23" customFormat="1" x14ac:dyDescent="0.45"/>
    <row r="64" s="23" customFormat="1" x14ac:dyDescent="0.45"/>
    <row r="65" s="23" customFormat="1" x14ac:dyDescent="0.45"/>
    <row r="66" s="23" customFormat="1" x14ac:dyDescent="0.45"/>
    <row r="67" s="23" customFormat="1" x14ac:dyDescent="0.45"/>
    <row r="68" s="23" customFormat="1" x14ac:dyDescent="0.45"/>
    <row r="69" s="23" customFormat="1" x14ac:dyDescent="0.45"/>
    <row r="70" s="23" customFormat="1" x14ac:dyDescent="0.45"/>
    <row r="71" s="23" customFormat="1" x14ac:dyDescent="0.45"/>
    <row r="72" s="23" customFormat="1" x14ac:dyDescent="0.45"/>
    <row r="73" s="23" customFormat="1" x14ac:dyDescent="0.45"/>
    <row r="74" s="23" customFormat="1" x14ac:dyDescent="0.45"/>
    <row r="75" s="23" customFormat="1" x14ac:dyDescent="0.45"/>
    <row r="76" s="23" customFormat="1" x14ac:dyDescent="0.45"/>
    <row r="77" s="23" customFormat="1" x14ac:dyDescent="0.45"/>
    <row r="78" s="23" customFormat="1" x14ac:dyDescent="0.45"/>
    <row r="79" s="23" customFormat="1" x14ac:dyDescent="0.45"/>
    <row r="80" s="23" customFormat="1" x14ac:dyDescent="0.45"/>
    <row r="81" s="23" customFormat="1" x14ac:dyDescent="0.45"/>
    <row r="82" s="23" customFormat="1" x14ac:dyDescent="0.45"/>
    <row r="83" s="23" customFormat="1" x14ac:dyDescent="0.45"/>
    <row r="84" s="23" customFormat="1" x14ac:dyDescent="0.45"/>
    <row r="85" s="23" customFormat="1" x14ac:dyDescent="0.45"/>
    <row r="86" s="23" customFormat="1" x14ac:dyDescent="0.45"/>
    <row r="87" s="23" customFormat="1" x14ac:dyDescent="0.45"/>
    <row r="88" s="23" customFormat="1" x14ac:dyDescent="0.45"/>
    <row r="89" s="23" customFormat="1" x14ac:dyDescent="0.45"/>
    <row r="90" s="23" customFormat="1" x14ac:dyDescent="0.45"/>
    <row r="91" s="23" customFormat="1" x14ac:dyDescent="0.45"/>
    <row r="92" s="23" customFormat="1" x14ac:dyDescent="0.45"/>
    <row r="93" s="23" customFormat="1" x14ac:dyDescent="0.45"/>
    <row r="94" s="23" customFormat="1" x14ac:dyDescent="0.45"/>
    <row r="95" s="23" customFormat="1" x14ac:dyDescent="0.45"/>
    <row r="96" s="23" customFormat="1" x14ac:dyDescent="0.45"/>
    <row r="97" s="23" customFormat="1" x14ac:dyDescent="0.45"/>
    <row r="98" s="23" customFormat="1" x14ac:dyDescent="0.45"/>
    <row r="99" s="23" customFormat="1" x14ac:dyDescent="0.45"/>
    <row r="100" s="23" customFormat="1" x14ac:dyDescent="0.45"/>
    <row r="101" s="23" customFormat="1" x14ac:dyDescent="0.45"/>
    <row r="102" s="23" customFormat="1" x14ac:dyDescent="0.45"/>
    <row r="103" s="23" customFormat="1" x14ac:dyDescent="0.45"/>
    <row r="104" s="23" customFormat="1" x14ac:dyDescent="0.45"/>
    <row r="105" s="23" customFormat="1" x14ac:dyDescent="0.45"/>
    <row r="106" s="23" customFormat="1" x14ac:dyDescent="0.45"/>
    <row r="107" s="23" customFormat="1" x14ac:dyDescent="0.45"/>
    <row r="108" s="23" customFormat="1" x14ac:dyDescent="0.45"/>
    <row r="109" s="23" customFormat="1" x14ac:dyDescent="0.45"/>
    <row r="110" s="23" customFormat="1" x14ac:dyDescent="0.45"/>
    <row r="111" s="23" customFormat="1" x14ac:dyDescent="0.45"/>
    <row r="112" s="23" customFormat="1" x14ac:dyDescent="0.45"/>
    <row r="113" s="23" customFormat="1" x14ac:dyDescent="0.45"/>
    <row r="114" s="23" customFormat="1" x14ac:dyDescent="0.45"/>
    <row r="115" s="23" customFormat="1" x14ac:dyDescent="0.45"/>
    <row r="116" s="23" customFormat="1" x14ac:dyDescent="0.45"/>
    <row r="117" s="23" customFormat="1" x14ac:dyDescent="0.45"/>
    <row r="118" s="23" customFormat="1" x14ac:dyDescent="0.45"/>
    <row r="119" s="23" customFormat="1" x14ac:dyDescent="0.45"/>
    <row r="120" s="23" customFormat="1" x14ac:dyDescent="0.45"/>
    <row r="121" s="23" customFormat="1" x14ac:dyDescent="0.45"/>
    <row r="122" s="23" customFormat="1" x14ac:dyDescent="0.45"/>
    <row r="123" s="23" customFormat="1" x14ac:dyDescent="0.45"/>
    <row r="124" s="23" customFormat="1" x14ac:dyDescent="0.45"/>
    <row r="125" s="23" customFormat="1" x14ac:dyDescent="0.45"/>
    <row r="126" s="23" customFormat="1" x14ac:dyDescent="0.45"/>
    <row r="127" s="23" customFormat="1" x14ac:dyDescent="0.45"/>
    <row r="128" s="23" customFormat="1" x14ac:dyDescent="0.45"/>
    <row r="129" s="23" customFormat="1" x14ac:dyDescent="0.45"/>
    <row r="130" s="23" customFormat="1" x14ac:dyDescent="0.45"/>
    <row r="131" s="23" customFormat="1" x14ac:dyDescent="0.45"/>
    <row r="132" s="23" customFormat="1" x14ac:dyDescent="0.45"/>
    <row r="133" s="23" customFormat="1" x14ac:dyDescent="0.45"/>
    <row r="134" s="23" customFormat="1" x14ac:dyDescent="0.45"/>
    <row r="135" s="23" customFormat="1" x14ac:dyDescent="0.45"/>
    <row r="136" s="23" customFormat="1" x14ac:dyDescent="0.45"/>
    <row r="137" s="23" customFormat="1" x14ac:dyDescent="0.45"/>
    <row r="138" s="23" customFormat="1" x14ac:dyDescent="0.45"/>
    <row r="139" s="23" customFormat="1" x14ac:dyDescent="0.45"/>
    <row r="140" s="23" customFormat="1" x14ac:dyDescent="0.45"/>
    <row r="141" s="23" customFormat="1" x14ac:dyDescent="0.45"/>
    <row r="142" s="23" customFormat="1" x14ac:dyDescent="0.45"/>
    <row r="143" s="23" customFormat="1" x14ac:dyDescent="0.45"/>
    <row r="144" s="23" customFormat="1" x14ac:dyDescent="0.45"/>
    <row r="145" s="23" customFormat="1" x14ac:dyDescent="0.45"/>
    <row r="146" s="23" customFormat="1" x14ac:dyDescent="0.45"/>
    <row r="147" s="23" customFormat="1" x14ac:dyDescent="0.45"/>
    <row r="148" s="23" customFormat="1" x14ac:dyDescent="0.45"/>
    <row r="149" s="23" customFormat="1" x14ac:dyDescent="0.45"/>
    <row r="150" s="23" customFormat="1" x14ac:dyDescent="0.45"/>
    <row r="151" s="23" customFormat="1" x14ac:dyDescent="0.45"/>
    <row r="152" s="23" customFormat="1" x14ac:dyDescent="0.45"/>
    <row r="153" s="23" customFormat="1" x14ac:dyDescent="0.45"/>
    <row r="154" s="23" customFormat="1" x14ac:dyDescent="0.45"/>
    <row r="155" s="23" customFormat="1" x14ac:dyDescent="0.45"/>
    <row r="156" s="23" customFormat="1" x14ac:dyDescent="0.45"/>
    <row r="157" s="23" customFormat="1" x14ac:dyDescent="0.45"/>
    <row r="158" s="23" customFormat="1" x14ac:dyDescent="0.45"/>
    <row r="159" s="23" customFormat="1" x14ac:dyDescent="0.45"/>
    <row r="160" s="23" customFormat="1" x14ac:dyDescent="0.45"/>
    <row r="161" s="23" customFormat="1" x14ac:dyDescent="0.45"/>
    <row r="162" s="23" customFormat="1" x14ac:dyDescent="0.45"/>
    <row r="163" s="23" customFormat="1" x14ac:dyDescent="0.45"/>
    <row r="164" s="23" customFormat="1" x14ac:dyDescent="0.45"/>
    <row r="165" s="23" customFormat="1" x14ac:dyDescent="0.45"/>
    <row r="166" s="23" customFormat="1" x14ac:dyDescent="0.45"/>
    <row r="167" s="23" customFormat="1" x14ac:dyDescent="0.45"/>
    <row r="168" s="23" customFormat="1" x14ac:dyDescent="0.45"/>
    <row r="169" s="23" customFormat="1" x14ac:dyDescent="0.45"/>
    <row r="170" s="23" customFormat="1" x14ac:dyDescent="0.45"/>
    <row r="171" s="23" customFormat="1" x14ac:dyDescent="0.45"/>
    <row r="172" s="23" customFormat="1" x14ac:dyDescent="0.45"/>
    <row r="173" s="23" customFormat="1" x14ac:dyDescent="0.45"/>
    <row r="174" s="23" customFormat="1" x14ac:dyDescent="0.45"/>
    <row r="175" s="23" customFormat="1" x14ac:dyDescent="0.45"/>
    <row r="176" s="23" customFormat="1" x14ac:dyDescent="0.45"/>
    <row r="177" s="23" customFormat="1" x14ac:dyDescent="0.45"/>
    <row r="178" s="23" customFormat="1" x14ac:dyDescent="0.45"/>
    <row r="179" s="23" customFormat="1" x14ac:dyDescent="0.45"/>
    <row r="180" s="23" customFormat="1" x14ac:dyDescent="0.45"/>
    <row r="181" s="23" customFormat="1" x14ac:dyDescent="0.45"/>
    <row r="182" s="23" customFormat="1" x14ac:dyDescent="0.45"/>
    <row r="183" s="23" customFormat="1" x14ac:dyDescent="0.45"/>
    <row r="184" s="23" customFormat="1" x14ac:dyDescent="0.45"/>
    <row r="185" s="23" customFormat="1" x14ac:dyDescent="0.45"/>
    <row r="186" s="23" customFormat="1" x14ac:dyDescent="0.45"/>
    <row r="187" s="23" customFormat="1" x14ac:dyDescent="0.45"/>
    <row r="188" s="23" customFormat="1" x14ac:dyDescent="0.45"/>
    <row r="189" s="23" customFormat="1" x14ac:dyDescent="0.45"/>
    <row r="190" s="23" customFormat="1" x14ac:dyDescent="0.45"/>
    <row r="191" s="23" customFormat="1" x14ac:dyDescent="0.45"/>
    <row r="192" s="23" customFormat="1" x14ac:dyDescent="0.45"/>
    <row r="193" s="23" customFormat="1" x14ac:dyDescent="0.45"/>
    <row r="194" s="23" customFormat="1" x14ac:dyDescent="0.45"/>
    <row r="195" s="23" customFormat="1" x14ac:dyDescent="0.45"/>
    <row r="196" s="23" customFormat="1" x14ac:dyDescent="0.45"/>
    <row r="197" s="23" customFormat="1" x14ac:dyDescent="0.45"/>
    <row r="198" s="23" customFormat="1" x14ac:dyDescent="0.45"/>
    <row r="199" s="23" customFormat="1" x14ac:dyDescent="0.45"/>
    <row r="200" s="23" customFormat="1" x14ac:dyDescent="0.45"/>
    <row r="201" s="23" customFormat="1" x14ac:dyDescent="0.45"/>
    <row r="202" s="23" customFormat="1" x14ac:dyDescent="0.45"/>
    <row r="203" s="23" customFormat="1" x14ac:dyDescent="0.45"/>
    <row r="204" s="23" customFormat="1" x14ac:dyDescent="0.45"/>
    <row r="205" s="23" customFormat="1" x14ac:dyDescent="0.45"/>
    <row r="206" s="23" customFormat="1" x14ac:dyDescent="0.45"/>
    <row r="207" s="23" customFormat="1" x14ac:dyDescent="0.45"/>
    <row r="208" s="23" customFormat="1" x14ac:dyDescent="0.45"/>
    <row r="209" s="23" customFormat="1" x14ac:dyDescent="0.45"/>
    <row r="210" s="23" customFormat="1" x14ac:dyDescent="0.45"/>
    <row r="211" s="23" customFormat="1" x14ac:dyDescent="0.45"/>
    <row r="212" s="23" customFormat="1" x14ac:dyDescent="0.45"/>
    <row r="213" s="23" customFormat="1" x14ac:dyDescent="0.45"/>
    <row r="214" s="23" customFormat="1" x14ac:dyDescent="0.45"/>
    <row r="215" s="23" customFormat="1" x14ac:dyDescent="0.45"/>
    <row r="216" s="23" customFormat="1" x14ac:dyDescent="0.45"/>
    <row r="217" s="23" customFormat="1" x14ac:dyDescent="0.45"/>
    <row r="218" s="23" customFormat="1" x14ac:dyDescent="0.45"/>
    <row r="219" s="23" customFormat="1" x14ac:dyDescent="0.45"/>
    <row r="220" s="23" customFormat="1" x14ac:dyDescent="0.45"/>
    <row r="221" s="23" customFormat="1" x14ac:dyDescent="0.45"/>
    <row r="222" s="23" customFormat="1" x14ac:dyDescent="0.45"/>
    <row r="223" s="23" customFormat="1" x14ac:dyDescent="0.45"/>
    <row r="224" s="23" customFormat="1" x14ac:dyDescent="0.45"/>
    <row r="225" s="23" customFormat="1" x14ac:dyDescent="0.45"/>
    <row r="226" s="23" customFormat="1" x14ac:dyDescent="0.45"/>
    <row r="227" s="23" customFormat="1" x14ac:dyDescent="0.45"/>
    <row r="228" s="23" customFormat="1" x14ac:dyDescent="0.45"/>
    <row r="229" s="23" customFormat="1" x14ac:dyDescent="0.45"/>
    <row r="230" s="23" customFormat="1" x14ac:dyDescent="0.45"/>
    <row r="231" s="23" customFormat="1" x14ac:dyDescent="0.45"/>
    <row r="232" s="23" customFormat="1" x14ac:dyDescent="0.45"/>
    <row r="233" s="23" customFormat="1" x14ac:dyDescent="0.45"/>
    <row r="234" s="23" customFormat="1" x14ac:dyDescent="0.45"/>
    <row r="235" s="23" customFormat="1" x14ac:dyDescent="0.45"/>
    <row r="236" s="23" customFormat="1" x14ac:dyDescent="0.45"/>
    <row r="237" s="23" customFormat="1" x14ac:dyDescent="0.45"/>
    <row r="238" s="23" customFormat="1" x14ac:dyDescent="0.45"/>
    <row r="239" s="23" customFormat="1" x14ac:dyDescent="0.45"/>
    <row r="240" s="23" customFormat="1" x14ac:dyDescent="0.45"/>
    <row r="241" s="23" customFormat="1" x14ac:dyDescent="0.45"/>
    <row r="242" s="23" customFormat="1" x14ac:dyDescent="0.45"/>
    <row r="243" s="23" customFormat="1" x14ac:dyDescent="0.45"/>
    <row r="244" s="23" customFormat="1" x14ac:dyDescent="0.45"/>
    <row r="245" s="23" customFormat="1" x14ac:dyDescent="0.45"/>
    <row r="246" s="23" customFormat="1" x14ac:dyDescent="0.45"/>
    <row r="247" s="23" customFormat="1" x14ac:dyDescent="0.45"/>
    <row r="248" s="23" customFormat="1" x14ac:dyDescent="0.45"/>
    <row r="249" s="23" customFormat="1" x14ac:dyDescent="0.45"/>
    <row r="250" s="23" customFormat="1" x14ac:dyDescent="0.45"/>
    <row r="251" s="23" customFormat="1" x14ac:dyDescent="0.45"/>
    <row r="252" s="23" customFormat="1" x14ac:dyDescent="0.45"/>
    <row r="253" s="23" customFormat="1" x14ac:dyDescent="0.45"/>
    <row r="254" s="23" customFormat="1" x14ac:dyDescent="0.45"/>
    <row r="255" s="23" customFormat="1" x14ac:dyDescent="0.45"/>
    <row r="256" s="23" customFormat="1" x14ac:dyDescent="0.45"/>
    <row r="257" s="23" customFormat="1" x14ac:dyDescent="0.45"/>
    <row r="258" s="23" customFormat="1" x14ac:dyDescent="0.45"/>
    <row r="259" s="23" customFormat="1" x14ac:dyDescent="0.45"/>
    <row r="260" s="23" customFormat="1" x14ac:dyDescent="0.45"/>
    <row r="261" s="23" customFormat="1" x14ac:dyDescent="0.45"/>
    <row r="262" s="23" customFormat="1" x14ac:dyDescent="0.45"/>
    <row r="263" s="23" customFormat="1" x14ac:dyDescent="0.45"/>
    <row r="264" s="23" customFormat="1" x14ac:dyDescent="0.45"/>
    <row r="265" s="23" customFormat="1" x14ac:dyDescent="0.45"/>
    <row r="266" s="23" customFormat="1" x14ac:dyDescent="0.45"/>
    <row r="267" s="23" customFormat="1" x14ac:dyDescent="0.45"/>
    <row r="268" s="23" customFormat="1" x14ac:dyDescent="0.45"/>
    <row r="269" s="23" customFormat="1" x14ac:dyDescent="0.45"/>
    <row r="270" s="23" customFormat="1" x14ac:dyDescent="0.45"/>
    <row r="271" s="23" customFormat="1" x14ac:dyDescent="0.45"/>
    <row r="272" s="23" customFormat="1" x14ac:dyDescent="0.45"/>
    <row r="273" s="23" customFormat="1" x14ac:dyDescent="0.45"/>
    <row r="274" s="23" customFormat="1" x14ac:dyDescent="0.45"/>
    <row r="275" s="23" customFormat="1" x14ac:dyDescent="0.45"/>
    <row r="276" s="23" customFormat="1" x14ac:dyDescent="0.45"/>
    <row r="277" s="23" customFormat="1" x14ac:dyDescent="0.45"/>
    <row r="278" s="23" customFormat="1" x14ac:dyDescent="0.45"/>
    <row r="279" s="23" customFormat="1" x14ac:dyDescent="0.45"/>
    <row r="280" s="23" customFormat="1" x14ac:dyDescent="0.45"/>
    <row r="281" s="23" customFormat="1" x14ac:dyDescent="0.45"/>
    <row r="282" s="23" customFormat="1" x14ac:dyDescent="0.45"/>
    <row r="283" s="23" customFormat="1" x14ac:dyDescent="0.45"/>
    <row r="284" s="23" customFormat="1" x14ac:dyDescent="0.45"/>
    <row r="285" s="23" customFormat="1" x14ac:dyDescent="0.45"/>
    <row r="286" s="23" customFormat="1" x14ac:dyDescent="0.45"/>
    <row r="287" s="23" customFormat="1" x14ac:dyDescent="0.45"/>
    <row r="288" s="23" customFormat="1" x14ac:dyDescent="0.45"/>
    <row r="289" s="23" customFormat="1" x14ac:dyDescent="0.45"/>
    <row r="290" s="23" customFormat="1" x14ac:dyDescent="0.45"/>
    <row r="291" s="23" customFormat="1" x14ac:dyDescent="0.45"/>
    <row r="292" s="23" customFormat="1" x14ac:dyDescent="0.45"/>
    <row r="293" s="23" customFormat="1" x14ac:dyDescent="0.45"/>
    <row r="294" s="23" customFormat="1" x14ac:dyDescent="0.45"/>
    <row r="295" s="23" customFormat="1" x14ac:dyDescent="0.45"/>
    <row r="296" s="23" customFormat="1" x14ac:dyDescent="0.45"/>
    <row r="297" s="23" customFormat="1" x14ac:dyDescent="0.45"/>
    <row r="298" s="23" customFormat="1" x14ac:dyDescent="0.45"/>
    <row r="299" s="23" customFormat="1" x14ac:dyDescent="0.45"/>
    <row r="300" s="23" customFormat="1" x14ac:dyDescent="0.45"/>
    <row r="301" s="23" customFormat="1" x14ac:dyDescent="0.45"/>
    <row r="302" s="23" customFormat="1" x14ac:dyDescent="0.45"/>
    <row r="303" s="23" customFormat="1" x14ac:dyDescent="0.45"/>
    <row r="304" s="23" customFormat="1" x14ac:dyDescent="0.45"/>
    <row r="305" s="23" customFormat="1" x14ac:dyDescent="0.45"/>
    <row r="306" s="23" customFormat="1" x14ac:dyDescent="0.45"/>
    <row r="307" s="23" customFormat="1" x14ac:dyDescent="0.45"/>
    <row r="308" s="23" customFormat="1" x14ac:dyDescent="0.45"/>
    <row r="309" s="23" customFormat="1" x14ac:dyDescent="0.45"/>
    <row r="310" s="23" customFormat="1" x14ac:dyDescent="0.45"/>
    <row r="311" s="23" customFormat="1" x14ac:dyDescent="0.45"/>
    <row r="312" s="23" customFormat="1" x14ac:dyDescent="0.45"/>
    <row r="313" s="23" customFormat="1" x14ac:dyDescent="0.45"/>
    <row r="314" s="23" customFormat="1" x14ac:dyDescent="0.45"/>
    <row r="315" s="23" customFormat="1" x14ac:dyDescent="0.45"/>
    <row r="316" s="23" customFormat="1" x14ac:dyDescent="0.45"/>
    <row r="317" s="23" customFormat="1" x14ac:dyDescent="0.45"/>
    <row r="318" s="23" customFormat="1" x14ac:dyDescent="0.45"/>
    <row r="319" s="23" customFormat="1" x14ac:dyDescent="0.45"/>
    <row r="320" s="23" customFormat="1" x14ac:dyDescent="0.45"/>
    <row r="321" s="23" customFormat="1" x14ac:dyDescent="0.45"/>
    <row r="322" s="23" customFormat="1" x14ac:dyDescent="0.45"/>
    <row r="323" s="23" customFormat="1" x14ac:dyDescent="0.45"/>
    <row r="324" s="23" customFormat="1" x14ac:dyDescent="0.45"/>
    <row r="325" s="23" customFormat="1" x14ac:dyDescent="0.45"/>
    <row r="326" s="23" customFormat="1" x14ac:dyDescent="0.45"/>
    <row r="327" s="23" customFormat="1" x14ac:dyDescent="0.45"/>
    <row r="328" s="23" customFormat="1" x14ac:dyDescent="0.45"/>
    <row r="329" s="23" customFormat="1" x14ac:dyDescent="0.45"/>
    <row r="330" s="23" customFormat="1" x14ac:dyDescent="0.45"/>
    <row r="331" s="23" customFormat="1" x14ac:dyDescent="0.45"/>
    <row r="332" s="23" customFormat="1" x14ac:dyDescent="0.45"/>
    <row r="333" s="23" customFormat="1" x14ac:dyDescent="0.45"/>
    <row r="334" s="23" customFormat="1" x14ac:dyDescent="0.45"/>
    <row r="335" s="23" customFormat="1" x14ac:dyDescent="0.45"/>
    <row r="336" s="23" customFormat="1" x14ac:dyDescent="0.45"/>
    <row r="337" s="23" customFormat="1" x14ac:dyDescent="0.45"/>
    <row r="338" s="23" customFormat="1" x14ac:dyDescent="0.45"/>
    <row r="339" s="23" customFormat="1" x14ac:dyDescent="0.45"/>
    <row r="340" s="23" customFormat="1" x14ac:dyDescent="0.45"/>
    <row r="341" s="23" customFormat="1" x14ac:dyDescent="0.45"/>
    <row r="342" s="23" customFormat="1" x14ac:dyDescent="0.45"/>
    <row r="343" s="23" customFormat="1" x14ac:dyDescent="0.45"/>
    <row r="344" s="23" customFormat="1" x14ac:dyDescent="0.45"/>
    <row r="345" s="23" customFormat="1" x14ac:dyDescent="0.45"/>
    <row r="346" s="23" customFormat="1" x14ac:dyDescent="0.45"/>
    <row r="347" s="23" customFormat="1" x14ac:dyDescent="0.45"/>
    <row r="348" s="23" customFormat="1" x14ac:dyDescent="0.45"/>
    <row r="349" s="23" customFormat="1" x14ac:dyDescent="0.45"/>
    <row r="350" s="23" customFormat="1" x14ac:dyDescent="0.45"/>
    <row r="351" s="23" customFormat="1" x14ac:dyDescent="0.45"/>
    <row r="352" s="23" customFormat="1" x14ac:dyDescent="0.45"/>
    <row r="353" s="23" customFormat="1" x14ac:dyDescent="0.45"/>
    <row r="354" s="23" customFormat="1" x14ac:dyDescent="0.45"/>
    <row r="355" s="23" customFormat="1" x14ac:dyDescent="0.45"/>
    <row r="356" s="23" customFormat="1" x14ac:dyDescent="0.45"/>
    <row r="357" s="23" customFormat="1" x14ac:dyDescent="0.45"/>
    <row r="358" s="23" customFormat="1" x14ac:dyDescent="0.45"/>
    <row r="359" s="23" customFormat="1" x14ac:dyDescent="0.45"/>
    <row r="360" s="23" customFormat="1" x14ac:dyDescent="0.45"/>
    <row r="361" s="23" customFormat="1" x14ac:dyDescent="0.45"/>
    <row r="362" s="23" customFormat="1" x14ac:dyDescent="0.45"/>
    <row r="363" s="23" customFormat="1" x14ac:dyDescent="0.45"/>
    <row r="364" s="23" customFormat="1" x14ac:dyDescent="0.45"/>
    <row r="365" s="23" customFormat="1" x14ac:dyDescent="0.45"/>
    <row r="366" s="23" customFormat="1" x14ac:dyDescent="0.45"/>
    <row r="367" s="23" customFormat="1" x14ac:dyDescent="0.45"/>
    <row r="368" s="23" customFormat="1" x14ac:dyDescent="0.45"/>
    <row r="369" s="23" customFormat="1" x14ac:dyDescent="0.45"/>
    <row r="370" s="23" customFormat="1" x14ac:dyDescent="0.45"/>
    <row r="371" s="23" customFormat="1" x14ac:dyDescent="0.45"/>
    <row r="372" s="23" customFormat="1" x14ac:dyDescent="0.45"/>
    <row r="373" s="23" customFormat="1" x14ac:dyDescent="0.45"/>
    <row r="374" s="23" customFormat="1" x14ac:dyDescent="0.45"/>
    <row r="375" s="23" customFormat="1" x14ac:dyDescent="0.45"/>
    <row r="376" s="23" customFormat="1" x14ac:dyDescent="0.45"/>
    <row r="377" s="23" customFormat="1" x14ac:dyDescent="0.45"/>
    <row r="378" s="23" customFormat="1" x14ac:dyDescent="0.45"/>
    <row r="379" s="23" customFormat="1" x14ac:dyDescent="0.45"/>
    <row r="380" s="23" customFormat="1" x14ac:dyDescent="0.45"/>
    <row r="381" s="23" customFormat="1" x14ac:dyDescent="0.45"/>
    <row r="382" s="23" customFormat="1" x14ac:dyDescent="0.45"/>
    <row r="383" s="23" customFormat="1" x14ac:dyDescent="0.45"/>
    <row r="384" s="23" customFormat="1" x14ac:dyDescent="0.45"/>
    <row r="385" s="23" customFormat="1" x14ac:dyDescent="0.45"/>
    <row r="386" s="23" customFormat="1" x14ac:dyDescent="0.45"/>
    <row r="387" s="23" customFormat="1" x14ac:dyDescent="0.45"/>
  </sheetData>
  <mergeCells count="22">
    <mergeCell ref="B30:G30"/>
    <mergeCell ref="B31:G31"/>
    <mergeCell ref="B34:G34"/>
    <mergeCell ref="B35:G35"/>
    <mergeCell ref="B32:G32"/>
    <mergeCell ref="B33:G33"/>
    <mergeCell ref="B1:H5"/>
    <mergeCell ref="B6:B16"/>
    <mergeCell ref="C25:D25"/>
    <mergeCell ref="B17:G17"/>
    <mergeCell ref="C18:D18"/>
    <mergeCell ref="C19:D19"/>
    <mergeCell ref="C20:D20"/>
    <mergeCell ref="C21:D21"/>
    <mergeCell ref="B18:B29"/>
    <mergeCell ref="C23:D23"/>
    <mergeCell ref="C24:D24"/>
    <mergeCell ref="C22:D22"/>
    <mergeCell ref="C26:D26"/>
    <mergeCell ref="C27:D27"/>
    <mergeCell ref="C28:D28"/>
    <mergeCell ref="C29:D29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Responsables!$B$3:$B$8</xm:f>
          </x14:formula1>
          <xm:sqref>C7</xm:sqref>
        </x14:dataValidation>
        <x14:dataValidation type="list" allowBlank="1" showInputMessage="1" showErrorMessage="1" xr:uid="{00000000-0002-0000-0500-000001000000}">
          <x14:formula1>
            <xm:f>Responsables!$B$3:$B$9</xm:f>
          </x14:formula1>
          <xm:sqref>C8:C9</xm:sqref>
        </x14:dataValidation>
        <x14:dataValidation type="list" allowBlank="1" showInputMessage="1" showErrorMessage="1" xr:uid="{00000000-0002-0000-0500-000002000000}">
          <x14:formula1>
            <xm:f>Responsables!$B$3:$B$10</xm:f>
          </x14:formula1>
          <xm:sqref>C10:C16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BW508"/>
  <sheetViews>
    <sheetView zoomScale="160" zoomScaleNormal="160" workbookViewId="0">
      <selection activeCell="B53" sqref="B53"/>
    </sheetView>
  </sheetViews>
  <sheetFormatPr baseColWidth="10" defaultColWidth="11.3984375" defaultRowHeight="14.25" x14ac:dyDescent="0.45"/>
  <cols>
    <col min="1" max="1" width="3.86328125" style="23" customWidth="1"/>
    <col min="2" max="2" width="51.1328125" customWidth="1"/>
    <col min="3" max="3" width="24.73046875" customWidth="1"/>
    <col min="4" max="4" width="12.265625" customWidth="1"/>
    <col min="5" max="5" width="16.1328125" customWidth="1"/>
    <col min="6" max="6" width="21.265625" customWidth="1"/>
    <col min="7" max="7" width="14.86328125" style="23" customWidth="1"/>
    <col min="8" max="8" width="11.3984375" style="23"/>
    <col min="9" max="9" width="6.3984375" style="23" customWidth="1"/>
    <col min="10" max="75" width="11.3984375" style="23"/>
  </cols>
  <sheetData>
    <row r="1" spans="1:75" s="10" customFormat="1" ht="74.25" customHeight="1" thickBot="1" x14ac:dyDescent="0.5">
      <c r="A1" s="23"/>
      <c r="B1" s="367" t="s">
        <v>248</v>
      </c>
      <c r="C1" s="368"/>
      <c r="D1" s="368"/>
      <c r="E1" s="368"/>
      <c r="F1" s="369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</row>
    <row r="2" spans="1:75" ht="25.5" customHeight="1" thickBot="1" x14ac:dyDescent="0.5">
      <c r="A2" s="203"/>
      <c r="B2" s="364" t="s">
        <v>135</v>
      </c>
      <c r="C2" s="365"/>
      <c r="D2" s="365"/>
      <c r="E2" s="365"/>
      <c r="F2" s="366"/>
      <c r="G2" s="185"/>
      <c r="I2" s="186"/>
    </row>
    <row r="3" spans="1:75" ht="14.65" thickBot="1" x14ac:dyDescent="0.5">
      <c r="A3" s="203"/>
      <c r="B3" s="209"/>
      <c r="C3" s="210"/>
      <c r="D3" s="210"/>
      <c r="E3" s="210"/>
      <c r="F3" s="211"/>
      <c r="G3" s="185"/>
      <c r="I3" s="186"/>
    </row>
    <row r="4" spans="1:75" x14ac:dyDescent="0.45">
      <c r="A4" s="203"/>
      <c r="B4" s="204" t="s">
        <v>249</v>
      </c>
      <c r="C4" s="205" t="s">
        <v>136</v>
      </c>
      <c r="D4" s="206" t="s">
        <v>137</v>
      </c>
      <c r="E4" s="207" t="s">
        <v>138</v>
      </c>
      <c r="F4" s="208" t="s">
        <v>139</v>
      </c>
      <c r="G4" s="42"/>
      <c r="I4" s="186"/>
    </row>
    <row r="5" spans="1:75" x14ac:dyDescent="0.45">
      <c r="A5" s="203"/>
      <c r="B5" s="194" t="s">
        <v>140</v>
      </c>
      <c r="C5" s="195"/>
      <c r="D5" s="196"/>
      <c r="E5" s="197"/>
      <c r="F5" s="198"/>
      <c r="G5" s="42"/>
      <c r="I5" s="186"/>
    </row>
    <row r="6" spans="1:75" ht="15" x14ac:dyDescent="0.45">
      <c r="B6" s="189" t="s">
        <v>141</v>
      </c>
      <c r="C6" s="118" t="s">
        <v>142</v>
      </c>
      <c r="D6" s="119"/>
      <c r="E6" s="79">
        <v>1838</v>
      </c>
      <c r="F6" s="190">
        <f>E6*D6</f>
        <v>0</v>
      </c>
      <c r="G6" s="187"/>
      <c r="H6" s="187"/>
    </row>
    <row r="7" spans="1:75" x14ac:dyDescent="0.45">
      <c r="B7" s="189" t="s">
        <v>143</v>
      </c>
      <c r="C7" s="117" t="s">
        <v>144</v>
      </c>
      <c r="D7" s="119"/>
      <c r="E7" s="79">
        <v>1291681</v>
      </c>
      <c r="F7" s="190">
        <f>E7*D7</f>
        <v>0</v>
      </c>
      <c r="G7" s="187"/>
      <c r="H7" s="187"/>
    </row>
    <row r="8" spans="1:75" s="21" customFormat="1" x14ac:dyDescent="0.45">
      <c r="A8" s="23"/>
      <c r="B8" s="191" t="s">
        <v>145</v>
      </c>
      <c r="C8" s="123"/>
      <c r="D8" s="123"/>
      <c r="E8" s="124"/>
      <c r="F8" s="192">
        <f>SUM(F6:F7)</f>
        <v>0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</row>
    <row r="9" spans="1:75" x14ac:dyDescent="0.45">
      <c r="B9" s="194" t="s">
        <v>146</v>
      </c>
      <c r="C9" s="195"/>
      <c r="D9" s="196"/>
      <c r="E9" s="197"/>
      <c r="F9" s="198"/>
      <c r="G9" s="188"/>
      <c r="H9" s="188"/>
    </row>
    <row r="10" spans="1:75" ht="15" x14ac:dyDescent="0.45">
      <c r="B10" s="193" t="s">
        <v>147</v>
      </c>
      <c r="C10" s="118" t="s">
        <v>148</v>
      </c>
      <c r="D10" s="117"/>
      <c r="E10" s="79">
        <v>16620</v>
      </c>
      <c r="F10" s="190">
        <f>E10*D10</f>
        <v>0</v>
      </c>
      <c r="G10" s="188"/>
      <c r="H10" s="188"/>
    </row>
    <row r="11" spans="1:75" ht="15" x14ac:dyDescent="0.45">
      <c r="B11" s="193" t="s">
        <v>149</v>
      </c>
      <c r="C11" s="118" t="s">
        <v>148</v>
      </c>
      <c r="D11" s="117"/>
      <c r="E11" s="79">
        <v>11387</v>
      </c>
      <c r="F11" s="190">
        <f t="shared" ref="F11:F50" si="0">E11*D11</f>
        <v>0</v>
      </c>
      <c r="G11" s="188"/>
      <c r="H11" s="188"/>
    </row>
    <row r="12" spans="1:75" ht="15" x14ac:dyDescent="0.45">
      <c r="B12" s="193" t="s">
        <v>150</v>
      </c>
      <c r="C12" s="118" t="s">
        <v>148</v>
      </c>
      <c r="D12" s="117"/>
      <c r="E12" s="79">
        <v>18240</v>
      </c>
      <c r="F12" s="190">
        <f t="shared" si="0"/>
        <v>0</v>
      </c>
      <c r="G12" s="188"/>
      <c r="H12" s="188"/>
    </row>
    <row r="13" spans="1:75" s="21" customFormat="1" x14ac:dyDescent="0.45">
      <c r="A13" s="23"/>
      <c r="B13" s="191" t="s">
        <v>151</v>
      </c>
      <c r="C13" s="123"/>
      <c r="D13" s="123"/>
      <c r="E13" s="124"/>
      <c r="F13" s="192">
        <f>SUM(F10:F12)</f>
        <v>0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</row>
    <row r="14" spans="1:75" x14ac:dyDescent="0.45">
      <c r="B14" s="194" t="s">
        <v>152</v>
      </c>
      <c r="C14" s="195"/>
      <c r="D14" s="196"/>
      <c r="E14" s="197"/>
      <c r="F14" s="198"/>
    </row>
    <row r="15" spans="1:75" ht="15" x14ac:dyDescent="0.45">
      <c r="B15" s="193" t="s">
        <v>153</v>
      </c>
      <c r="C15" s="118" t="s">
        <v>148</v>
      </c>
      <c r="D15" s="118"/>
      <c r="E15" s="79">
        <v>227522</v>
      </c>
      <c r="F15" s="190">
        <f t="shared" si="0"/>
        <v>0</v>
      </c>
    </row>
    <row r="16" spans="1:75" ht="15" x14ac:dyDescent="0.45">
      <c r="B16" s="193" t="s">
        <v>154</v>
      </c>
      <c r="C16" s="118" t="s">
        <v>148</v>
      </c>
      <c r="D16" s="118"/>
      <c r="E16" s="79">
        <v>1291681</v>
      </c>
      <c r="F16" s="190">
        <f t="shared" si="0"/>
        <v>0</v>
      </c>
    </row>
    <row r="17" spans="1:75" ht="15" x14ac:dyDescent="0.45">
      <c r="B17" s="193" t="s">
        <v>155</v>
      </c>
      <c r="C17" s="118" t="s">
        <v>148</v>
      </c>
      <c r="D17" s="118"/>
      <c r="E17" s="79">
        <v>386925</v>
      </c>
      <c r="F17" s="190">
        <f t="shared" si="0"/>
        <v>0</v>
      </c>
    </row>
    <row r="18" spans="1:75" x14ac:dyDescent="0.45">
      <c r="B18" s="193" t="s">
        <v>156</v>
      </c>
      <c r="C18" s="120" t="s">
        <v>157</v>
      </c>
      <c r="D18" s="118"/>
      <c r="E18" s="79">
        <v>2979193</v>
      </c>
      <c r="F18" s="190">
        <f t="shared" si="0"/>
        <v>0</v>
      </c>
    </row>
    <row r="19" spans="1:75" s="21" customFormat="1" x14ac:dyDescent="0.45">
      <c r="A19" s="23"/>
      <c r="B19" s="191" t="s">
        <v>158</v>
      </c>
      <c r="C19" s="123"/>
      <c r="D19" s="123"/>
      <c r="E19" s="124"/>
      <c r="F19" s="192">
        <f>SUM(F15:F18)</f>
        <v>0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</row>
    <row r="20" spans="1:75" x14ac:dyDescent="0.45">
      <c r="B20" s="194" t="s">
        <v>159</v>
      </c>
      <c r="C20" s="195"/>
      <c r="D20" s="196"/>
      <c r="E20" s="197"/>
      <c r="F20" s="198"/>
    </row>
    <row r="21" spans="1:75" x14ac:dyDescent="0.45">
      <c r="B21" s="193" t="s">
        <v>160</v>
      </c>
      <c r="C21" s="120" t="s">
        <v>157</v>
      </c>
      <c r="D21" s="118"/>
      <c r="E21" s="79">
        <v>5327804</v>
      </c>
      <c r="F21" s="190">
        <f t="shared" si="0"/>
        <v>0</v>
      </c>
    </row>
    <row r="22" spans="1:75" s="21" customFormat="1" x14ac:dyDescent="0.45">
      <c r="A22" s="23"/>
      <c r="B22" s="191" t="s">
        <v>161</v>
      </c>
      <c r="C22" s="123"/>
      <c r="D22" s="123"/>
      <c r="E22" s="124"/>
      <c r="F22" s="192">
        <f>SUM(F21)</f>
        <v>0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</row>
    <row r="23" spans="1:75" s="21" customFormat="1" x14ac:dyDescent="0.45">
      <c r="A23" s="23"/>
      <c r="B23" s="194" t="s">
        <v>162</v>
      </c>
      <c r="C23" s="195"/>
      <c r="D23" s="196"/>
      <c r="E23" s="197"/>
      <c r="F23" s="198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</row>
    <row r="24" spans="1:75" ht="15" x14ac:dyDescent="0.45">
      <c r="B24" s="193" t="s">
        <v>163</v>
      </c>
      <c r="C24" s="118" t="s">
        <v>148</v>
      </c>
      <c r="D24" s="118"/>
      <c r="E24" s="79">
        <v>5825</v>
      </c>
      <c r="F24" s="190">
        <f t="shared" si="0"/>
        <v>0</v>
      </c>
    </row>
    <row r="25" spans="1:75" ht="15" x14ac:dyDescent="0.45">
      <c r="B25" s="193" t="s">
        <v>164</v>
      </c>
      <c r="C25" s="118" t="s">
        <v>142</v>
      </c>
      <c r="D25" s="118"/>
      <c r="E25" s="79">
        <v>15427</v>
      </c>
      <c r="F25" s="190">
        <f t="shared" si="0"/>
        <v>0</v>
      </c>
    </row>
    <row r="26" spans="1:75" s="21" customFormat="1" x14ac:dyDescent="0.45">
      <c r="A26" s="23"/>
      <c r="B26" s="191" t="s">
        <v>165</v>
      </c>
      <c r="C26" s="123"/>
      <c r="D26" s="123"/>
      <c r="E26" s="124"/>
      <c r="F26" s="192">
        <f>SUM(F24:F25)</f>
        <v>0</v>
      </c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</row>
    <row r="27" spans="1:75" s="21" customFormat="1" x14ac:dyDescent="0.45">
      <c r="A27" s="23"/>
      <c r="B27" s="194" t="s">
        <v>166</v>
      </c>
      <c r="C27" s="195"/>
      <c r="D27" s="196"/>
      <c r="E27" s="197"/>
      <c r="F27" s="198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</row>
    <row r="28" spans="1:75" ht="15" x14ac:dyDescent="0.45">
      <c r="B28" s="193" t="s">
        <v>167</v>
      </c>
      <c r="C28" s="118" t="s">
        <v>148</v>
      </c>
      <c r="D28" s="118"/>
      <c r="E28" s="79">
        <v>8410</v>
      </c>
      <c r="F28" s="190">
        <f t="shared" si="0"/>
        <v>0</v>
      </c>
    </row>
    <row r="29" spans="1:75" s="21" customFormat="1" x14ac:dyDescent="0.45">
      <c r="A29" s="23"/>
      <c r="B29" s="191" t="s">
        <v>168</v>
      </c>
      <c r="C29" s="123"/>
      <c r="D29" s="123"/>
      <c r="E29" s="124"/>
      <c r="F29" s="192">
        <f>SUM(F28)</f>
        <v>0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</row>
    <row r="30" spans="1:75" s="21" customFormat="1" x14ac:dyDescent="0.45">
      <c r="A30" s="23"/>
      <c r="B30" s="194" t="s">
        <v>169</v>
      </c>
      <c r="C30" s="195"/>
      <c r="D30" s="196"/>
      <c r="E30" s="197"/>
      <c r="F30" s="198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</row>
    <row r="31" spans="1:75" x14ac:dyDescent="0.45">
      <c r="B31" s="193" t="s">
        <v>170</v>
      </c>
      <c r="C31" s="120" t="s">
        <v>171</v>
      </c>
      <c r="D31" s="118"/>
      <c r="E31" s="79">
        <v>17174</v>
      </c>
      <c r="F31" s="190">
        <f t="shared" si="0"/>
        <v>0</v>
      </c>
    </row>
    <row r="32" spans="1:75" x14ac:dyDescent="0.45">
      <c r="B32" s="193" t="s">
        <v>172</v>
      </c>
      <c r="C32" s="120" t="s">
        <v>171</v>
      </c>
      <c r="D32" s="118"/>
      <c r="E32" s="79">
        <v>27525</v>
      </c>
      <c r="F32" s="190">
        <f t="shared" si="0"/>
        <v>0</v>
      </c>
    </row>
    <row r="33" spans="1:75" x14ac:dyDescent="0.45">
      <c r="B33" s="193" t="s">
        <v>173</v>
      </c>
      <c r="C33" s="120" t="s">
        <v>171</v>
      </c>
      <c r="D33" s="118"/>
      <c r="E33" s="79">
        <v>38369</v>
      </c>
      <c r="F33" s="190">
        <f t="shared" si="0"/>
        <v>0</v>
      </c>
    </row>
    <row r="34" spans="1:75" x14ac:dyDescent="0.45">
      <c r="B34" s="193" t="s">
        <v>174</v>
      </c>
      <c r="C34" s="120" t="s">
        <v>171</v>
      </c>
      <c r="D34" s="118"/>
      <c r="E34" s="79">
        <v>60580</v>
      </c>
      <c r="F34" s="190">
        <f t="shared" si="0"/>
        <v>0</v>
      </c>
    </row>
    <row r="35" spans="1:75" ht="15" x14ac:dyDescent="0.45">
      <c r="B35" s="193" t="s">
        <v>175</v>
      </c>
      <c r="C35" s="118" t="s">
        <v>148</v>
      </c>
      <c r="D35" s="118"/>
      <c r="E35" s="79">
        <v>115903</v>
      </c>
      <c r="F35" s="190">
        <f t="shared" si="0"/>
        <v>0</v>
      </c>
    </row>
    <row r="36" spans="1:75" x14ac:dyDescent="0.45">
      <c r="B36" s="193" t="s">
        <v>176</v>
      </c>
      <c r="C36" s="120" t="s">
        <v>171</v>
      </c>
      <c r="D36" s="118"/>
      <c r="E36" s="79">
        <v>21669</v>
      </c>
      <c r="F36" s="190">
        <f t="shared" si="0"/>
        <v>0</v>
      </c>
    </row>
    <row r="37" spans="1:75" x14ac:dyDescent="0.45">
      <c r="B37" s="193" t="s">
        <v>177</v>
      </c>
      <c r="C37" s="120" t="s">
        <v>171</v>
      </c>
      <c r="D37" s="118"/>
      <c r="E37" s="79">
        <v>32019</v>
      </c>
      <c r="F37" s="190">
        <f t="shared" si="0"/>
        <v>0</v>
      </c>
    </row>
    <row r="38" spans="1:75" x14ac:dyDescent="0.45">
      <c r="B38" s="193" t="s">
        <v>178</v>
      </c>
      <c r="C38" s="120" t="s">
        <v>171</v>
      </c>
      <c r="D38" s="118"/>
      <c r="E38" s="79">
        <v>42890</v>
      </c>
      <c r="F38" s="190">
        <f t="shared" si="0"/>
        <v>0</v>
      </c>
    </row>
    <row r="39" spans="1:75" x14ac:dyDescent="0.45">
      <c r="B39" s="193" t="s">
        <v>179</v>
      </c>
      <c r="C39" s="120" t="s">
        <v>171</v>
      </c>
      <c r="D39" s="118"/>
      <c r="E39" s="79">
        <v>65074</v>
      </c>
      <c r="F39" s="190">
        <f t="shared" si="0"/>
        <v>0</v>
      </c>
    </row>
    <row r="40" spans="1:75" x14ac:dyDescent="0.45">
      <c r="B40" s="193" t="s">
        <v>180</v>
      </c>
      <c r="C40" s="120" t="s">
        <v>171</v>
      </c>
      <c r="D40" s="118"/>
      <c r="E40" s="79">
        <v>440919</v>
      </c>
      <c r="F40" s="190">
        <f t="shared" si="0"/>
        <v>0</v>
      </c>
    </row>
    <row r="41" spans="1:75" s="21" customFormat="1" x14ac:dyDescent="0.45">
      <c r="A41" s="23"/>
      <c r="B41" s="191" t="s">
        <v>181</v>
      </c>
      <c r="C41" s="123"/>
      <c r="D41" s="123"/>
      <c r="E41" s="124"/>
      <c r="F41" s="192">
        <f>SUM(F31:F40)</f>
        <v>0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</row>
    <row r="42" spans="1:75" s="21" customFormat="1" x14ac:dyDescent="0.45">
      <c r="A42" s="23"/>
      <c r="B42" s="194" t="s">
        <v>182</v>
      </c>
      <c r="C42" s="195"/>
      <c r="D42" s="196"/>
      <c r="E42" s="197"/>
      <c r="F42" s="198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</row>
    <row r="43" spans="1:75" x14ac:dyDescent="0.45">
      <c r="B43" s="193" t="s">
        <v>183</v>
      </c>
      <c r="C43" s="120" t="s">
        <v>171</v>
      </c>
      <c r="D43" s="118"/>
      <c r="E43" s="79">
        <v>81831</v>
      </c>
      <c r="F43" s="190">
        <f t="shared" si="0"/>
        <v>0</v>
      </c>
    </row>
    <row r="44" spans="1:75" x14ac:dyDescent="0.45">
      <c r="B44" s="193" t="s">
        <v>184</v>
      </c>
      <c r="C44" s="120" t="s">
        <v>171</v>
      </c>
      <c r="D44" s="118"/>
      <c r="E44" s="79">
        <v>33949</v>
      </c>
      <c r="F44" s="190">
        <f t="shared" si="0"/>
        <v>0</v>
      </c>
    </row>
    <row r="45" spans="1:75" ht="15" x14ac:dyDescent="0.45">
      <c r="B45" s="193" t="s">
        <v>185</v>
      </c>
      <c r="C45" s="118" t="s">
        <v>142</v>
      </c>
      <c r="D45" s="118"/>
      <c r="E45" s="79">
        <v>56510</v>
      </c>
      <c r="F45" s="190">
        <f t="shared" si="0"/>
        <v>0</v>
      </c>
    </row>
    <row r="46" spans="1:75" ht="15" x14ac:dyDescent="0.45">
      <c r="B46" s="193" t="s">
        <v>186</v>
      </c>
      <c r="C46" s="118" t="s">
        <v>142</v>
      </c>
      <c r="D46" s="118"/>
      <c r="E46" s="79">
        <v>2781</v>
      </c>
      <c r="F46" s="190">
        <f t="shared" si="0"/>
        <v>0</v>
      </c>
    </row>
    <row r="47" spans="1:75" s="21" customFormat="1" x14ac:dyDescent="0.45">
      <c r="A47" s="23"/>
      <c r="B47" s="191" t="s">
        <v>187</v>
      </c>
      <c r="C47" s="123"/>
      <c r="D47" s="123"/>
      <c r="E47" s="124"/>
      <c r="F47" s="192">
        <f>SUM(F43:F46)</f>
        <v>0</v>
      </c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</row>
    <row r="48" spans="1:75" s="21" customFormat="1" x14ac:dyDescent="0.45">
      <c r="A48" s="23"/>
      <c r="B48" s="194" t="s">
        <v>188</v>
      </c>
      <c r="C48" s="195"/>
      <c r="D48" s="196"/>
      <c r="E48" s="197"/>
      <c r="F48" s="198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</row>
    <row r="49" spans="1:75" ht="15" x14ac:dyDescent="0.45">
      <c r="B49" s="193" t="s">
        <v>189</v>
      </c>
      <c r="C49" s="118" t="s">
        <v>142</v>
      </c>
      <c r="D49" s="118"/>
      <c r="E49" s="79">
        <v>10000</v>
      </c>
      <c r="F49" s="190">
        <f t="shared" si="0"/>
        <v>0</v>
      </c>
    </row>
    <row r="50" spans="1:75" ht="15" x14ac:dyDescent="0.45">
      <c r="B50" s="193" t="s">
        <v>190</v>
      </c>
      <c r="C50" s="118" t="s">
        <v>148</v>
      </c>
      <c r="D50" s="118"/>
      <c r="E50" s="79">
        <v>67046</v>
      </c>
      <c r="F50" s="190">
        <f t="shared" si="0"/>
        <v>0</v>
      </c>
    </row>
    <row r="51" spans="1:75" s="21" customFormat="1" x14ac:dyDescent="0.45">
      <c r="A51" s="23"/>
      <c r="B51" s="191" t="s">
        <v>191</v>
      </c>
      <c r="C51" s="123"/>
      <c r="D51" s="123"/>
      <c r="E51" s="124"/>
      <c r="F51" s="192">
        <f>SUM(F49:F50)</f>
        <v>0</v>
      </c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</row>
    <row r="52" spans="1:75" ht="26.65" thickBot="1" x14ac:dyDescent="0.5">
      <c r="B52" s="199" t="s">
        <v>250</v>
      </c>
      <c r="C52" s="200"/>
      <c r="D52" s="200"/>
      <c r="E52" s="201"/>
      <c r="F52" s="202">
        <f>F8+F13+F19+F22+F26+F29+F41+F47+F51</f>
        <v>0</v>
      </c>
    </row>
    <row r="53" spans="1:75" s="23" customFormat="1" x14ac:dyDescent="0.45"/>
    <row r="54" spans="1:75" s="23" customFormat="1" x14ac:dyDescent="0.45"/>
    <row r="55" spans="1:75" s="23" customFormat="1" x14ac:dyDescent="0.45"/>
    <row r="56" spans="1:75" s="23" customFormat="1" x14ac:dyDescent="0.45"/>
    <row r="57" spans="1:75" s="23" customFormat="1" x14ac:dyDescent="0.45"/>
    <row r="58" spans="1:75" s="23" customFormat="1" x14ac:dyDescent="0.45"/>
    <row r="59" spans="1:75" s="23" customFormat="1" x14ac:dyDescent="0.45"/>
    <row r="60" spans="1:75" s="23" customFormat="1" x14ac:dyDescent="0.45"/>
    <row r="61" spans="1:75" s="23" customFormat="1" x14ac:dyDescent="0.45"/>
    <row r="62" spans="1:75" s="23" customFormat="1" x14ac:dyDescent="0.45"/>
    <row r="63" spans="1:75" s="23" customFormat="1" x14ac:dyDescent="0.45"/>
    <row r="64" spans="1:75" s="23" customFormat="1" x14ac:dyDescent="0.45"/>
    <row r="65" s="23" customFormat="1" x14ac:dyDescent="0.45"/>
    <row r="66" s="23" customFormat="1" x14ac:dyDescent="0.45"/>
    <row r="67" s="23" customFormat="1" x14ac:dyDescent="0.45"/>
    <row r="68" s="23" customFormat="1" x14ac:dyDescent="0.45"/>
    <row r="69" s="23" customFormat="1" x14ac:dyDescent="0.45"/>
    <row r="70" s="23" customFormat="1" x14ac:dyDescent="0.45"/>
    <row r="71" s="23" customFormat="1" x14ac:dyDescent="0.45"/>
    <row r="72" s="23" customFormat="1" x14ac:dyDescent="0.45"/>
    <row r="73" s="23" customFormat="1" x14ac:dyDescent="0.45"/>
    <row r="74" s="23" customFormat="1" x14ac:dyDescent="0.45"/>
    <row r="75" s="23" customFormat="1" x14ac:dyDescent="0.45"/>
    <row r="76" s="23" customFormat="1" x14ac:dyDescent="0.45"/>
    <row r="77" s="23" customFormat="1" x14ac:dyDescent="0.45"/>
    <row r="78" s="23" customFormat="1" x14ac:dyDescent="0.45"/>
    <row r="79" s="23" customFormat="1" x14ac:dyDescent="0.45"/>
    <row r="80" s="23" customFormat="1" x14ac:dyDescent="0.45"/>
    <row r="81" s="23" customFormat="1" x14ac:dyDescent="0.45"/>
    <row r="82" s="23" customFormat="1" x14ac:dyDescent="0.45"/>
    <row r="83" s="23" customFormat="1" x14ac:dyDescent="0.45"/>
    <row r="84" s="23" customFormat="1" x14ac:dyDescent="0.45"/>
    <row r="85" s="23" customFormat="1" x14ac:dyDescent="0.45"/>
    <row r="86" s="23" customFormat="1" x14ac:dyDescent="0.45"/>
    <row r="87" s="23" customFormat="1" x14ac:dyDescent="0.45"/>
    <row r="88" s="23" customFormat="1" x14ac:dyDescent="0.45"/>
    <row r="89" s="23" customFormat="1" x14ac:dyDescent="0.45"/>
    <row r="90" s="23" customFormat="1" x14ac:dyDescent="0.45"/>
    <row r="91" s="23" customFormat="1" x14ac:dyDescent="0.45"/>
    <row r="92" s="23" customFormat="1" x14ac:dyDescent="0.45"/>
    <row r="93" s="23" customFormat="1" x14ac:dyDescent="0.45"/>
    <row r="94" s="23" customFormat="1" x14ac:dyDescent="0.45"/>
    <row r="95" s="23" customFormat="1" x14ac:dyDescent="0.45"/>
    <row r="96" s="23" customFormat="1" x14ac:dyDescent="0.45"/>
    <row r="97" s="23" customFormat="1" x14ac:dyDescent="0.45"/>
    <row r="98" s="23" customFormat="1" x14ac:dyDescent="0.45"/>
    <row r="99" s="23" customFormat="1" x14ac:dyDescent="0.45"/>
    <row r="100" s="23" customFormat="1" x14ac:dyDescent="0.45"/>
    <row r="101" s="23" customFormat="1" x14ac:dyDescent="0.45"/>
    <row r="102" s="23" customFormat="1" x14ac:dyDescent="0.45"/>
    <row r="103" s="23" customFormat="1" x14ac:dyDescent="0.45"/>
    <row r="104" s="23" customFormat="1" x14ac:dyDescent="0.45"/>
    <row r="105" s="23" customFormat="1" x14ac:dyDescent="0.45"/>
    <row r="106" s="23" customFormat="1" x14ac:dyDescent="0.45"/>
    <row r="107" s="23" customFormat="1" x14ac:dyDescent="0.45"/>
    <row r="108" s="23" customFormat="1" x14ac:dyDescent="0.45"/>
    <row r="109" s="23" customFormat="1" x14ac:dyDescent="0.45"/>
    <row r="110" s="23" customFormat="1" x14ac:dyDescent="0.45"/>
    <row r="111" s="23" customFormat="1" x14ac:dyDescent="0.45"/>
    <row r="112" s="23" customFormat="1" x14ac:dyDescent="0.45"/>
    <row r="113" s="23" customFormat="1" x14ac:dyDescent="0.45"/>
    <row r="114" s="23" customFormat="1" x14ac:dyDescent="0.45"/>
    <row r="115" s="23" customFormat="1" x14ac:dyDescent="0.45"/>
    <row r="116" s="23" customFormat="1" x14ac:dyDescent="0.45"/>
    <row r="117" s="23" customFormat="1" x14ac:dyDescent="0.45"/>
    <row r="118" s="23" customFormat="1" x14ac:dyDescent="0.45"/>
    <row r="119" s="23" customFormat="1" x14ac:dyDescent="0.45"/>
    <row r="120" s="23" customFormat="1" x14ac:dyDescent="0.45"/>
    <row r="121" s="23" customFormat="1" x14ac:dyDescent="0.45"/>
    <row r="122" s="23" customFormat="1" x14ac:dyDescent="0.45"/>
    <row r="123" s="23" customFormat="1" x14ac:dyDescent="0.45"/>
    <row r="124" s="23" customFormat="1" x14ac:dyDescent="0.45"/>
    <row r="125" s="23" customFormat="1" x14ac:dyDescent="0.45"/>
    <row r="126" s="23" customFormat="1" x14ac:dyDescent="0.45"/>
    <row r="127" s="23" customFormat="1" x14ac:dyDescent="0.45"/>
    <row r="128" s="23" customFormat="1" x14ac:dyDescent="0.45"/>
    <row r="129" s="23" customFormat="1" x14ac:dyDescent="0.45"/>
    <row r="130" s="23" customFormat="1" x14ac:dyDescent="0.45"/>
    <row r="131" s="23" customFormat="1" x14ac:dyDescent="0.45"/>
    <row r="132" s="23" customFormat="1" x14ac:dyDescent="0.45"/>
    <row r="133" s="23" customFormat="1" x14ac:dyDescent="0.45"/>
    <row r="134" s="23" customFormat="1" x14ac:dyDescent="0.45"/>
    <row r="135" s="23" customFormat="1" x14ac:dyDescent="0.45"/>
    <row r="136" s="23" customFormat="1" x14ac:dyDescent="0.45"/>
    <row r="137" s="23" customFormat="1" x14ac:dyDescent="0.45"/>
    <row r="138" s="23" customFormat="1" x14ac:dyDescent="0.45"/>
    <row r="139" s="23" customFormat="1" x14ac:dyDescent="0.45"/>
    <row r="140" s="23" customFormat="1" x14ac:dyDescent="0.45"/>
    <row r="141" s="23" customFormat="1" x14ac:dyDescent="0.45"/>
    <row r="142" s="23" customFormat="1" x14ac:dyDescent="0.45"/>
    <row r="143" s="23" customFormat="1" x14ac:dyDescent="0.45"/>
    <row r="144" s="23" customFormat="1" x14ac:dyDescent="0.45"/>
    <row r="145" s="23" customFormat="1" x14ac:dyDescent="0.45"/>
    <row r="146" s="23" customFormat="1" x14ac:dyDescent="0.45"/>
    <row r="147" s="23" customFormat="1" x14ac:dyDescent="0.45"/>
    <row r="148" s="23" customFormat="1" x14ac:dyDescent="0.45"/>
    <row r="149" s="23" customFormat="1" x14ac:dyDescent="0.45"/>
    <row r="150" s="23" customFormat="1" x14ac:dyDescent="0.45"/>
    <row r="151" s="23" customFormat="1" x14ac:dyDescent="0.45"/>
    <row r="152" s="23" customFormat="1" x14ac:dyDescent="0.45"/>
    <row r="153" s="23" customFormat="1" x14ac:dyDescent="0.45"/>
    <row r="154" s="23" customFormat="1" x14ac:dyDescent="0.45"/>
    <row r="155" s="23" customFormat="1" x14ac:dyDescent="0.45"/>
    <row r="156" s="23" customFormat="1" x14ac:dyDescent="0.45"/>
    <row r="157" s="23" customFormat="1" x14ac:dyDescent="0.45"/>
    <row r="158" s="23" customFormat="1" x14ac:dyDescent="0.45"/>
    <row r="159" s="23" customFormat="1" x14ac:dyDescent="0.45"/>
    <row r="160" s="23" customFormat="1" x14ac:dyDescent="0.45"/>
    <row r="161" s="23" customFormat="1" x14ac:dyDescent="0.45"/>
    <row r="162" s="23" customFormat="1" x14ac:dyDescent="0.45"/>
    <row r="163" s="23" customFormat="1" x14ac:dyDescent="0.45"/>
    <row r="164" s="23" customFormat="1" x14ac:dyDescent="0.45"/>
    <row r="165" s="23" customFormat="1" x14ac:dyDescent="0.45"/>
    <row r="166" s="23" customFormat="1" x14ac:dyDescent="0.45"/>
    <row r="167" s="23" customFormat="1" x14ac:dyDescent="0.45"/>
    <row r="168" s="23" customFormat="1" x14ac:dyDescent="0.45"/>
    <row r="169" s="23" customFormat="1" x14ac:dyDescent="0.45"/>
    <row r="170" s="23" customFormat="1" x14ac:dyDescent="0.45"/>
    <row r="171" s="23" customFormat="1" x14ac:dyDescent="0.45"/>
    <row r="172" s="23" customFormat="1" x14ac:dyDescent="0.45"/>
    <row r="173" s="23" customFormat="1" x14ac:dyDescent="0.45"/>
    <row r="174" s="23" customFormat="1" x14ac:dyDescent="0.45"/>
    <row r="175" s="23" customFormat="1" x14ac:dyDescent="0.45"/>
    <row r="176" s="23" customFormat="1" x14ac:dyDescent="0.45"/>
    <row r="177" s="23" customFormat="1" x14ac:dyDescent="0.45"/>
    <row r="178" s="23" customFormat="1" x14ac:dyDescent="0.45"/>
    <row r="179" s="23" customFormat="1" x14ac:dyDescent="0.45"/>
    <row r="180" s="23" customFormat="1" x14ac:dyDescent="0.45"/>
    <row r="181" s="23" customFormat="1" x14ac:dyDescent="0.45"/>
    <row r="182" s="23" customFormat="1" x14ac:dyDescent="0.45"/>
    <row r="183" s="23" customFormat="1" x14ac:dyDescent="0.45"/>
    <row r="184" s="23" customFormat="1" x14ac:dyDescent="0.45"/>
    <row r="185" s="23" customFormat="1" x14ac:dyDescent="0.45"/>
    <row r="186" s="23" customFormat="1" x14ac:dyDescent="0.45"/>
    <row r="187" s="23" customFormat="1" x14ac:dyDescent="0.45"/>
    <row r="188" s="23" customFormat="1" x14ac:dyDescent="0.45"/>
    <row r="189" s="23" customFormat="1" x14ac:dyDescent="0.45"/>
    <row r="190" s="23" customFormat="1" x14ac:dyDescent="0.45"/>
    <row r="191" s="23" customFormat="1" x14ac:dyDescent="0.45"/>
    <row r="192" s="23" customFormat="1" x14ac:dyDescent="0.45"/>
    <row r="193" s="23" customFormat="1" x14ac:dyDescent="0.45"/>
    <row r="194" s="23" customFormat="1" x14ac:dyDescent="0.45"/>
    <row r="195" s="23" customFormat="1" x14ac:dyDescent="0.45"/>
    <row r="196" s="23" customFormat="1" x14ac:dyDescent="0.45"/>
    <row r="197" s="23" customFormat="1" x14ac:dyDescent="0.45"/>
    <row r="198" s="23" customFormat="1" x14ac:dyDescent="0.45"/>
    <row r="199" s="23" customFormat="1" x14ac:dyDescent="0.45"/>
    <row r="200" s="23" customFormat="1" x14ac:dyDescent="0.45"/>
    <row r="201" s="23" customFormat="1" x14ac:dyDescent="0.45"/>
    <row r="202" s="23" customFormat="1" x14ac:dyDescent="0.45"/>
    <row r="203" s="23" customFormat="1" x14ac:dyDescent="0.45"/>
    <row r="204" s="23" customFormat="1" x14ac:dyDescent="0.45"/>
    <row r="205" s="23" customFormat="1" x14ac:dyDescent="0.45"/>
    <row r="206" s="23" customFormat="1" x14ac:dyDescent="0.45"/>
    <row r="207" s="23" customFormat="1" x14ac:dyDescent="0.45"/>
    <row r="208" s="23" customFormat="1" x14ac:dyDescent="0.45"/>
    <row r="209" s="23" customFormat="1" x14ac:dyDescent="0.45"/>
    <row r="210" s="23" customFormat="1" x14ac:dyDescent="0.45"/>
    <row r="211" s="23" customFormat="1" x14ac:dyDescent="0.45"/>
    <row r="212" s="23" customFormat="1" x14ac:dyDescent="0.45"/>
    <row r="213" s="23" customFormat="1" x14ac:dyDescent="0.45"/>
    <row r="214" s="23" customFormat="1" x14ac:dyDescent="0.45"/>
    <row r="215" s="23" customFormat="1" x14ac:dyDescent="0.45"/>
    <row r="216" s="23" customFormat="1" x14ac:dyDescent="0.45"/>
    <row r="217" s="23" customFormat="1" x14ac:dyDescent="0.45"/>
    <row r="218" s="23" customFormat="1" x14ac:dyDescent="0.45"/>
    <row r="219" s="23" customFormat="1" x14ac:dyDescent="0.45"/>
    <row r="220" s="23" customFormat="1" x14ac:dyDescent="0.45"/>
    <row r="221" s="23" customFormat="1" x14ac:dyDescent="0.45"/>
    <row r="222" s="23" customFormat="1" x14ac:dyDescent="0.45"/>
    <row r="223" s="23" customFormat="1" x14ac:dyDescent="0.45"/>
    <row r="224" s="23" customFormat="1" x14ac:dyDescent="0.45"/>
    <row r="225" s="23" customFormat="1" x14ac:dyDescent="0.45"/>
    <row r="226" s="23" customFormat="1" x14ac:dyDescent="0.45"/>
    <row r="227" s="23" customFormat="1" x14ac:dyDescent="0.45"/>
    <row r="228" s="23" customFormat="1" x14ac:dyDescent="0.45"/>
    <row r="229" s="23" customFormat="1" x14ac:dyDescent="0.45"/>
    <row r="230" s="23" customFormat="1" x14ac:dyDescent="0.45"/>
    <row r="231" s="23" customFormat="1" x14ac:dyDescent="0.45"/>
    <row r="232" s="23" customFormat="1" x14ac:dyDescent="0.45"/>
    <row r="233" s="23" customFormat="1" x14ac:dyDescent="0.45"/>
    <row r="234" s="23" customFormat="1" x14ac:dyDescent="0.45"/>
    <row r="235" s="23" customFormat="1" x14ac:dyDescent="0.45"/>
    <row r="236" s="23" customFormat="1" x14ac:dyDescent="0.45"/>
    <row r="237" s="23" customFormat="1" x14ac:dyDescent="0.45"/>
    <row r="238" s="23" customFormat="1" x14ac:dyDescent="0.45"/>
    <row r="239" s="23" customFormat="1" x14ac:dyDescent="0.45"/>
    <row r="240" s="23" customFormat="1" x14ac:dyDescent="0.45"/>
    <row r="241" s="23" customFormat="1" x14ac:dyDescent="0.45"/>
    <row r="242" s="23" customFormat="1" x14ac:dyDescent="0.45"/>
    <row r="243" s="23" customFormat="1" x14ac:dyDescent="0.45"/>
    <row r="244" s="23" customFormat="1" x14ac:dyDescent="0.45"/>
    <row r="245" s="23" customFormat="1" x14ac:dyDescent="0.45"/>
    <row r="246" s="23" customFormat="1" x14ac:dyDescent="0.45"/>
    <row r="247" s="23" customFormat="1" x14ac:dyDescent="0.45"/>
    <row r="248" s="23" customFormat="1" x14ac:dyDescent="0.45"/>
    <row r="249" s="23" customFormat="1" x14ac:dyDescent="0.45"/>
    <row r="250" s="23" customFormat="1" x14ac:dyDescent="0.45"/>
    <row r="251" s="23" customFormat="1" x14ac:dyDescent="0.45"/>
    <row r="252" s="23" customFormat="1" x14ac:dyDescent="0.45"/>
    <row r="253" s="23" customFormat="1" x14ac:dyDescent="0.45"/>
    <row r="254" s="23" customFormat="1" x14ac:dyDescent="0.45"/>
    <row r="255" s="23" customFormat="1" x14ac:dyDescent="0.45"/>
    <row r="256" s="23" customFormat="1" x14ac:dyDescent="0.45"/>
    <row r="257" s="23" customFormat="1" x14ac:dyDescent="0.45"/>
    <row r="258" s="23" customFormat="1" x14ac:dyDescent="0.45"/>
    <row r="259" s="23" customFormat="1" x14ac:dyDescent="0.45"/>
    <row r="260" s="23" customFormat="1" x14ac:dyDescent="0.45"/>
    <row r="261" s="23" customFormat="1" x14ac:dyDescent="0.45"/>
    <row r="262" s="23" customFormat="1" x14ac:dyDescent="0.45"/>
    <row r="263" s="23" customFormat="1" x14ac:dyDescent="0.45"/>
    <row r="264" s="23" customFormat="1" x14ac:dyDescent="0.45"/>
    <row r="265" s="23" customFormat="1" x14ac:dyDescent="0.45"/>
    <row r="266" s="23" customFormat="1" x14ac:dyDescent="0.45"/>
    <row r="267" s="23" customFormat="1" x14ac:dyDescent="0.45"/>
    <row r="268" s="23" customFormat="1" x14ac:dyDescent="0.45"/>
    <row r="269" s="23" customFormat="1" x14ac:dyDescent="0.45"/>
    <row r="270" s="23" customFormat="1" x14ac:dyDescent="0.45"/>
    <row r="271" s="23" customFormat="1" x14ac:dyDescent="0.45"/>
    <row r="272" s="23" customFormat="1" x14ac:dyDescent="0.45"/>
    <row r="273" s="23" customFormat="1" x14ac:dyDescent="0.45"/>
    <row r="274" s="23" customFormat="1" x14ac:dyDescent="0.45"/>
    <row r="275" s="23" customFormat="1" x14ac:dyDescent="0.45"/>
    <row r="276" s="23" customFormat="1" x14ac:dyDescent="0.45"/>
    <row r="277" s="23" customFormat="1" x14ac:dyDescent="0.45"/>
    <row r="278" s="23" customFormat="1" x14ac:dyDescent="0.45"/>
    <row r="279" s="23" customFormat="1" x14ac:dyDescent="0.45"/>
    <row r="280" s="23" customFormat="1" x14ac:dyDescent="0.45"/>
    <row r="281" s="23" customFormat="1" x14ac:dyDescent="0.45"/>
    <row r="282" s="23" customFormat="1" x14ac:dyDescent="0.45"/>
    <row r="283" s="23" customFormat="1" x14ac:dyDescent="0.45"/>
    <row r="284" s="23" customFormat="1" x14ac:dyDescent="0.45"/>
    <row r="285" s="23" customFormat="1" x14ac:dyDescent="0.45"/>
    <row r="286" s="23" customFormat="1" x14ac:dyDescent="0.45"/>
    <row r="287" s="23" customFormat="1" x14ac:dyDescent="0.45"/>
    <row r="288" s="23" customFormat="1" x14ac:dyDescent="0.45"/>
    <row r="289" s="23" customFormat="1" x14ac:dyDescent="0.45"/>
    <row r="290" s="23" customFormat="1" x14ac:dyDescent="0.45"/>
    <row r="291" s="23" customFormat="1" x14ac:dyDescent="0.45"/>
    <row r="292" s="23" customFormat="1" x14ac:dyDescent="0.45"/>
    <row r="293" s="23" customFormat="1" x14ac:dyDescent="0.45"/>
    <row r="294" s="23" customFormat="1" x14ac:dyDescent="0.45"/>
    <row r="295" s="23" customFormat="1" x14ac:dyDescent="0.45"/>
    <row r="296" s="23" customFormat="1" x14ac:dyDescent="0.45"/>
    <row r="297" s="23" customFormat="1" x14ac:dyDescent="0.45"/>
    <row r="298" s="23" customFormat="1" x14ac:dyDescent="0.45"/>
    <row r="299" s="23" customFormat="1" x14ac:dyDescent="0.45"/>
    <row r="300" s="23" customFormat="1" x14ac:dyDescent="0.45"/>
    <row r="301" s="23" customFormat="1" x14ac:dyDescent="0.45"/>
    <row r="302" s="23" customFormat="1" x14ac:dyDescent="0.45"/>
    <row r="303" s="23" customFormat="1" x14ac:dyDescent="0.45"/>
    <row r="304" s="23" customFormat="1" x14ac:dyDescent="0.45"/>
    <row r="305" s="23" customFormat="1" x14ac:dyDescent="0.45"/>
    <row r="306" s="23" customFormat="1" x14ac:dyDescent="0.45"/>
    <row r="307" s="23" customFormat="1" x14ac:dyDescent="0.45"/>
    <row r="308" s="23" customFormat="1" x14ac:dyDescent="0.45"/>
    <row r="309" s="23" customFormat="1" x14ac:dyDescent="0.45"/>
    <row r="310" s="23" customFormat="1" x14ac:dyDescent="0.45"/>
    <row r="311" s="23" customFormat="1" x14ac:dyDescent="0.45"/>
    <row r="312" s="23" customFormat="1" x14ac:dyDescent="0.45"/>
    <row r="313" s="23" customFormat="1" x14ac:dyDescent="0.45"/>
    <row r="314" s="23" customFormat="1" x14ac:dyDescent="0.45"/>
    <row r="315" s="23" customFormat="1" x14ac:dyDescent="0.45"/>
    <row r="316" s="23" customFormat="1" x14ac:dyDescent="0.45"/>
    <row r="317" s="23" customFormat="1" x14ac:dyDescent="0.45"/>
    <row r="318" s="23" customFormat="1" x14ac:dyDescent="0.45"/>
    <row r="319" s="23" customFormat="1" x14ac:dyDescent="0.45"/>
    <row r="320" s="23" customFormat="1" x14ac:dyDescent="0.45"/>
    <row r="321" s="23" customFormat="1" x14ac:dyDescent="0.45"/>
    <row r="322" s="23" customFormat="1" x14ac:dyDescent="0.45"/>
    <row r="323" s="23" customFormat="1" x14ac:dyDescent="0.45"/>
    <row r="324" s="23" customFormat="1" x14ac:dyDescent="0.45"/>
    <row r="325" s="23" customFormat="1" x14ac:dyDescent="0.45"/>
    <row r="326" s="23" customFormat="1" x14ac:dyDescent="0.45"/>
    <row r="327" s="23" customFormat="1" x14ac:dyDescent="0.45"/>
    <row r="328" s="23" customFormat="1" x14ac:dyDescent="0.45"/>
    <row r="329" s="23" customFormat="1" x14ac:dyDescent="0.45"/>
    <row r="330" s="23" customFormat="1" x14ac:dyDescent="0.45"/>
    <row r="331" s="23" customFormat="1" x14ac:dyDescent="0.45"/>
    <row r="332" s="23" customFormat="1" x14ac:dyDescent="0.45"/>
    <row r="333" s="23" customFormat="1" x14ac:dyDescent="0.45"/>
    <row r="334" s="23" customFormat="1" x14ac:dyDescent="0.45"/>
    <row r="335" s="23" customFormat="1" x14ac:dyDescent="0.45"/>
    <row r="336" s="23" customFormat="1" x14ac:dyDescent="0.45"/>
    <row r="337" s="23" customFormat="1" x14ac:dyDescent="0.45"/>
    <row r="338" s="23" customFormat="1" x14ac:dyDescent="0.45"/>
    <row r="339" s="23" customFormat="1" x14ac:dyDescent="0.45"/>
    <row r="340" s="23" customFormat="1" x14ac:dyDescent="0.45"/>
    <row r="341" s="23" customFormat="1" x14ac:dyDescent="0.45"/>
    <row r="342" s="23" customFormat="1" x14ac:dyDescent="0.45"/>
    <row r="343" s="23" customFormat="1" x14ac:dyDescent="0.45"/>
    <row r="344" s="23" customFormat="1" x14ac:dyDescent="0.45"/>
    <row r="345" s="23" customFormat="1" x14ac:dyDescent="0.45"/>
    <row r="346" s="23" customFormat="1" x14ac:dyDescent="0.45"/>
    <row r="347" s="23" customFormat="1" x14ac:dyDescent="0.45"/>
    <row r="348" s="23" customFormat="1" x14ac:dyDescent="0.45"/>
    <row r="349" s="23" customFormat="1" x14ac:dyDescent="0.45"/>
    <row r="350" s="23" customFormat="1" x14ac:dyDescent="0.45"/>
    <row r="351" s="23" customFormat="1" x14ac:dyDescent="0.45"/>
    <row r="352" s="23" customFormat="1" x14ac:dyDescent="0.45"/>
    <row r="353" s="23" customFormat="1" x14ac:dyDescent="0.45"/>
    <row r="354" s="23" customFormat="1" x14ac:dyDescent="0.45"/>
    <row r="355" s="23" customFormat="1" x14ac:dyDescent="0.45"/>
    <row r="356" s="23" customFormat="1" x14ac:dyDescent="0.45"/>
    <row r="357" s="23" customFormat="1" x14ac:dyDescent="0.45"/>
    <row r="358" s="23" customFormat="1" x14ac:dyDescent="0.45"/>
    <row r="359" s="23" customFormat="1" x14ac:dyDescent="0.45"/>
    <row r="360" s="23" customFormat="1" x14ac:dyDescent="0.45"/>
    <row r="361" s="23" customFormat="1" x14ac:dyDescent="0.45"/>
    <row r="362" s="23" customFormat="1" x14ac:dyDescent="0.45"/>
    <row r="363" s="23" customFormat="1" x14ac:dyDescent="0.45"/>
    <row r="364" s="23" customFormat="1" x14ac:dyDescent="0.45"/>
    <row r="365" s="23" customFormat="1" x14ac:dyDescent="0.45"/>
    <row r="366" s="23" customFormat="1" x14ac:dyDescent="0.45"/>
    <row r="367" s="23" customFormat="1" x14ac:dyDescent="0.45"/>
    <row r="368" s="23" customFormat="1" x14ac:dyDescent="0.45"/>
    <row r="369" s="23" customFormat="1" x14ac:dyDescent="0.45"/>
    <row r="370" s="23" customFormat="1" x14ac:dyDescent="0.45"/>
    <row r="371" s="23" customFormat="1" x14ac:dyDescent="0.45"/>
    <row r="372" s="23" customFormat="1" x14ac:dyDescent="0.45"/>
    <row r="373" s="23" customFormat="1" x14ac:dyDescent="0.45"/>
    <row r="374" s="23" customFormat="1" x14ac:dyDescent="0.45"/>
    <row r="375" s="23" customFormat="1" x14ac:dyDescent="0.45"/>
    <row r="376" s="23" customFormat="1" x14ac:dyDescent="0.45"/>
    <row r="377" s="23" customFormat="1" x14ac:dyDescent="0.45"/>
    <row r="378" s="23" customFormat="1" x14ac:dyDescent="0.45"/>
    <row r="379" s="23" customFormat="1" x14ac:dyDescent="0.45"/>
    <row r="380" s="23" customFormat="1" x14ac:dyDescent="0.45"/>
    <row r="381" s="23" customFormat="1" x14ac:dyDescent="0.45"/>
    <row r="382" s="23" customFormat="1" x14ac:dyDescent="0.45"/>
    <row r="383" s="23" customFormat="1" x14ac:dyDescent="0.45"/>
    <row r="384" s="23" customFormat="1" x14ac:dyDescent="0.45"/>
    <row r="385" s="23" customFormat="1" x14ac:dyDescent="0.45"/>
    <row r="386" s="23" customFormat="1" x14ac:dyDescent="0.45"/>
    <row r="387" s="23" customFormat="1" x14ac:dyDescent="0.45"/>
    <row r="388" s="23" customFormat="1" x14ac:dyDescent="0.45"/>
    <row r="389" s="23" customFormat="1" x14ac:dyDescent="0.45"/>
    <row r="390" s="23" customFormat="1" x14ac:dyDescent="0.45"/>
    <row r="391" s="23" customFormat="1" x14ac:dyDescent="0.45"/>
    <row r="392" s="23" customFormat="1" x14ac:dyDescent="0.45"/>
    <row r="393" s="23" customFormat="1" x14ac:dyDescent="0.45"/>
    <row r="394" s="23" customFormat="1" x14ac:dyDescent="0.45"/>
    <row r="395" s="23" customFormat="1" x14ac:dyDescent="0.45"/>
    <row r="396" s="23" customFormat="1" x14ac:dyDescent="0.45"/>
    <row r="397" s="23" customFormat="1" x14ac:dyDescent="0.45"/>
    <row r="398" s="23" customFormat="1" x14ac:dyDescent="0.45"/>
    <row r="399" s="23" customFormat="1" x14ac:dyDescent="0.45"/>
    <row r="400" s="23" customFormat="1" x14ac:dyDescent="0.45"/>
    <row r="401" s="23" customFormat="1" x14ac:dyDescent="0.45"/>
    <row r="402" s="23" customFormat="1" x14ac:dyDescent="0.45"/>
    <row r="403" s="23" customFormat="1" x14ac:dyDescent="0.45"/>
    <row r="404" s="23" customFormat="1" x14ac:dyDescent="0.45"/>
    <row r="405" s="23" customFormat="1" x14ac:dyDescent="0.45"/>
    <row r="406" s="23" customFormat="1" x14ac:dyDescent="0.45"/>
    <row r="407" s="23" customFormat="1" x14ac:dyDescent="0.45"/>
    <row r="408" s="23" customFormat="1" x14ac:dyDescent="0.45"/>
    <row r="409" s="23" customFormat="1" x14ac:dyDescent="0.45"/>
    <row r="410" s="23" customFormat="1" x14ac:dyDescent="0.45"/>
    <row r="411" s="23" customFormat="1" x14ac:dyDescent="0.45"/>
    <row r="412" s="23" customFormat="1" x14ac:dyDescent="0.45"/>
    <row r="413" s="23" customFormat="1" x14ac:dyDescent="0.45"/>
    <row r="414" s="23" customFormat="1" x14ac:dyDescent="0.45"/>
    <row r="415" s="23" customFormat="1" x14ac:dyDescent="0.45"/>
    <row r="416" s="23" customFormat="1" x14ac:dyDescent="0.45"/>
    <row r="417" s="23" customFormat="1" x14ac:dyDescent="0.45"/>
    <row r="418" s="23" customFormat="1" x14ac:dyDescent="0.45"/>
    <row r="419" s="23" customFormat="1" x14ac:dyDescent="0.45"/>
    <row r="420" s="23" customFormat="1" x14ac:dyDescent="0.45"/>
    <row r="421" s="23" customFormat="1" x14ac:dyDescent="0.45"/>
    <row r="422" s="23" customFormat="1" x14ac:dyDescent="0.45"/>
    <row r="423" s="23" customFormat="1" x14ac:dyDescent="0.45"/>
    <row r="424" s="23" customFormat="1" x14ac:dyDescent="0.45"/>
    <row r="425" s="23" customFormat="1" x14ac:dyDescent="0.45"/>
    <row r="426" s="23" customFormat="1" x14ac:dyDescent="0.45"/>
    <row r="427" s="23" customFormat="1" x14ac:dyDescent="0.45"/>
    <row r="428" s="23" customFormat="1" x14ac:dyDescent="0.45"/>
    <row r="429" s="23" customFormat="1" x14ac:dyDescent="0.45"/>
    <row r="430" s="23" customFormat="1" x14ac:dyDescent="0.45"/>
    <row r="431" s="23" customFormat="1" x14ac:dyDescent="0.45"/>
    <row r="432" s="23" customFormat="1" x14ac:dyDescent="0.45"/>
    <row r="433" s="23" customFormat="1" x14ac:dyDescent="0.45"/>
    <row r="434" s="23" customFormat="1" x14ac:dyDescent="0.45"/>
    <row r="435" s="23" customFormat="1" x14ac:dyDescent="0.45"/>
    <row r="436" s="23" customFormat="1" x14ac:dyDescent="0.45"/>
    <row r="437" s="23" customFormat="1" x14ac:dyDescent="0.45"/>
    <row r="438" s="23" customFormat="1" x14ac:dyDescent="0.45"/>
    <row r="439" s="23" customFormat="1" x14ac:dyDescent="0.45"/>
    <row r="440" s="23" customFormat="1" x14ac:dyDescent="0.45"/>
    <row r="441" s="23" customFormat="1" x14ac:dyDescent="0.45"/>
    <row r="442" s="23" customFormat="1" x14ac:dyDescent="0.45"/>
    <row r="443" s="23" customFormat="1" x14ac:dyDescent="0.45"/>
    <row r="444" s="23" customFormat="1" x14ac:dyDescent="0.45"/>
    <row r="445" s="23" customFormat="1" x14ac:dyDescent="0.45"/>
    <row r="446" s="23" customFormat="1" x14ac:dyDescent="0.45"/>
    <row r="447" s="23" customFormat="1" x14ac:dyDescent="0.45"/>
    <row r="448" s="23" customFormat="1" x14ac:dyDescent="0.45"/>
    <row r="449" s="23" customFormat="1" x14ac:dyDescent="0.45"/>
    <row r="450" s="23" customFormat="1" x14ac:dyDescent="0.45"/>
    <row r="451" s="23" customFormat="1" x14ac:dyDescent="0.45"/>
    <row r="452" s="23" customFormat="1" x14ac:dyDescent="0.45"/>
    <row r="453" s="23" customFormat="1" x14ac:dyDescent="0.45"/>
    <row r="454" s="23" customFormat="1" x14ac:dyDescent="0.45"/>
    <row r="455" s="23" customFormat="1" x14ac:dyDescent="0.45"/>
    <row r="456" s="23" customFormat="1" x14ac:dyDescent="0.45"/>
    <row r="457" s="23" customFormat="1" x14ac:dyDescent="0.45"/>
    <row r="458" s="23" customFormat="1" x14ac:dyDescent="0.45"/>
    <row r="459" s="23" customFormat="1" x14ac:dyDescent="0.45"/>
    <row r="460" s="23" customFormat="1" x14ac:dyDescent="0.45"/>
    <row r="461" s="23" customFormat="1" x14ac:dyDescent="0.45"/>
    <row r="462" s="23" customFormat="1" x14ac:dyDescent="0.45"/>
    <row r="463" s="23" customFormat="1" x14ac:dyDescent="0.45"/>
    <row r="464" s="23" customFormat="1" x14ac:dyDescent="0.45"/>
    <row r="465" s="23" customFormat="1" x14ac:dyDescent="0.45"/>
    <row r="466" s="23" customFormat="1" x14ac:dyDescent="0.45"/>
    <row r="467" s="23" customFormat="1" x14ac:dyDescent="0.45"/>
    <row r="468" s="23" customFormat="1" x14ac:dyDescent="0.45"/>
    <row r="469" s="23" customFormat="1" x14ac:dyDescent="0.45"/>
    <row r="470" s="23" customFormat="1" x14ac:dyDescent="0.45"/>
    <row r="471" s="23" customFormat="1" x14ac:dyDescent="0.45"/>
    <row r="472" s="23" customFormat="1" x14ac:dyDescent="0.45"/>
    <row r="473" s="23" customFormat="1" x14ac:dyDescent="0.45"/>
    <row r="474" s="23" customFormat="1" x14ac:dyDescent="0.45"/>
    <row r="475" s="23" customFormat="1" x14ac:dyDescent="0.45"/>
    <row r="476" s="23" customFormat="1" x14ac:dyDescent="0.45"/>
    <row r="477" s="23" customFormat="1" x14ac:dyDescent="0.45"/>
    <row r="478" s="23" customFormat="1" x14ac:dyDescent="0.45"/>
    <row r="479" s="23" customFormat="1" x14ac:dyDescent="0.45"/>
    <row r="480" s="23" customFormat="1" x14ac:dyDescent="0.45"/>
    <row r="481" s="23" customFormat="1" x14ac:dyDescent="0.45"/>
    <row r="482" s="23" customFormat="1" x14ac:dyDescent="0.45"/>
    <row r="483" s="23" customFormat="1" x14ac:dyDescent="0.45"/>
    <row r="484" s="23" customFormat="1" x14ac:dyDescent="0.45"/>
    <row r="485" s="23" customFormat="1" x14ac:dyDescent="0.45"/>
    <row r="486" s="23" customFormat="1" x14ac:dyDescent="0.45"/>
    <row r="487" s="23" customFormat="1" x14ac:dyDescent="0.45"/>
    <row r="488" s="23" customFormat="1" x14ac:dyDescent="0.45"/>
    <row r="489" s="23" customFormat="1" x14ac:dyDescent="0.45"/>
    <row r="490" s="23" customFormat="1" x14ac:dyDescent="0.45"/>
    <row r="491" s="23" customFormat="1" x14ac:dyDescent="0.45"/>
    <row r="492" s="23" customFormat="1" x14ac:dyDescent="0.45"/>
    <row r="493" s="23" customFormat="1" x14ac:dyDescent="0.45"/>
    <row r="494" s="23" customFormat="1" x14ac:dyDescent="0.45"/>
    <row r="495" s="23" customFormat="1" x14ac:dyDescent="0.45"/>
    <row r="496" s="23" customFormat="1" x14ac:dyDescent="0.45"/>
    <row r="497" s="23" customFormat="1" x14ac:dyDescent="0.45"/>
    <row r="498" s="23" customFormat="1" x14ac:dyDescent="0.45"/>
    <row r="499" s="23" customFormat="1" x14ac:dyDescent="0.45"/>
    <row r="500" s="23" customFormat="1" x14ac:dyDescent="0.45"/>
    <row r="501" s="23" customFormat="1" x14ac:dyDescent="0.45"/>
    <row r="502" s="23" customFormat="1" x14ac:dyDescent="0.45"/>
    <row r="503" s="23" customFormat="1" x14ac:dyDescent="0.45"/>
    <row r="504" s="23" customFormat="1" x14ac:dyDescent="0.45"/>
    <row r="505" s="23" customFormat="1" x14ac:dyDescent="0.45"/>
    <row r="506" s="23" customFormat="1" x14ac:dyDescent="0.45"/>
    <row r="507" s="23" customFormat="1" x14ac:dyDescent="0.45"/>
    <row r="508" s="23" customFormat="1" x14ac:dyDescent="0.45"/>
  </sheetData>
  <mergeCells count="2">
    <mergeCell ref="B2:F2"/>
    <mergeCell ref="B1:F1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A1:BL432"/>
  <sheetViews>
    <sheetView zoomScale="130" zoomScaleNormal="130" workbookViewId="0">
      <selection activeCell="B31" sqref="B31"/>
    </sheetView>
  </sheetViews>
  <sheetFormatPr baseColWidth="10" defaultColWidth="11.3984375" defaultRowHeight="14.25" x14ac:dyDescent="0.45"/>
  <cols>
    <col min="1" max="1" width="6.3984375" style="23" customWidth="1"/>
    <col min="2" max="2" width="47.265625" customWidth="1"/>
    <col min="3" max="6" width="21.1328125" customWidth="1"/>
    <col min="7" max="7" width="8.1328125" style="23" customWidth="1"/>
    <col min="8" max="8" width="7.3984375" style="23" customWidth="1"/>
    <col min="9" max="64" width="11.3984375" style="23"/>
  </cols>
  <sheetData>
    <row r="1" spans="1:64" s="21" customFormat="1" ht="72.75" customHeight="1" thickBot="1" x14ac:dyDescent="0.5">
      <c r="A1" s="23"/>
      <c r="B1" s="370" t="s">
        <v>255</v>
      </c>
      <c r="C1" s="371"/>
      <c r="D1" s="371"/>
      <c r="E1" s="371"/>
      <c r="F1" s="372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</row>
    <row r="2" spans="1:64" ht="17.649999999999999" x14ac:dyDescent="0.5">
      <c r="B2" s="373"/>
      <c r="C2" s="374"/>
      <c r="D2" s="374"/>
      <c r="E2" s="374"/>
      <c r="F2" s="375"/>
    </row>
    <row r="3" spans="1:64" s="21" customFormat="1" x14ac:dyDescent="0.45">
      <c r="A3" s="23"/>
      <c r="B3" s="83" t="s">
        <v>249</v>
      </c>
      <c r="C3" s="80" t="s">
        <v>121</v>
      </c>
      <c r="D3" s="81" t="s">
        <v>90</v>
      </c>
      <c r="E3" s="82" t="s">
        <v>251</v>
      </c>
      <c r="F3" s="84" t="s">
        <v>139</v>
      </c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</row>
    <row r="4" spans="1:64" ht="15.75" customHeight="1" x14ac:dyDescent="0.45">
      <c r="B4" s="90" t="s">
        <v>252</v>
      </c>
      <c r="C4" s="91"/>
      <c r="D4" s="91"/>
      <c r="E4" s="92"/>
      <c r="F4" s="93"/>
    </row>
    <row r="5" spans="1:64" x14ac:dyDescent="0.45">
      <c r="B5" s="90" t="s">
        <v>253</v>
      </c>
      <c r="C5" s="91"/>
      <c r="D5" s="91"/>
      <c r="E5" s="92"/>
      <c r="F5" s="93"/>
    </row>
    <row r="6" spans="1:64" x14ac:dyDescent="0.45">
      <c r="B6" s="121" t="s">
        <v>192</v>
      </c>
      <c r="C6" s="85" t="s">
        <v>193</v>
      </c>
      <c r="D6" s="87"/>
      <c r="E6" s="126">
        <v>51722</v>
      </c>
      <c r="F6" s="127">
        <f t="shared" ref="F6:F10" si="0">D6*E6</f>
        <v>0</v>
      </c>
    </row>
    <row r="7" spans="1:64" x14ac:dyDescent="0.45">
      <c r="B7" s="121" t="s">
        <v>194</v>
      </c>
      <c r="C7" s="85" t="s">
        <v>193</v>
      </c>
      <c r="D7" s="87"/>
      <c r="E7" s="126">
        <v>51722</v>
      </c>
      <c r="F7" s="127">
        <f t="shared" si="0"/>
        <v>0</v>
      </c>
    </row>
    <row r="8" spans="1:64" x14ac:dyDescent="0.45">
      <c r="B8" s="121" t="s">
        <v>195</v>
      </c>
      <c r="C8" s="85" t="s">
        <v>193</v>
      </c>
      <c r="D8" s="87"/>
      <c r="E8" s="126">
        <v>51722</v>
      </c>
      <c r="F8" s="127">
        <f t="shared" si="0"/>
        <v>0</v>
      </c>
    </row>
    <row r="9" spans="1:64" x14ac:dyDescent="0.45">
      <c r="B9" s="122" t="s">
        <v>196</v>
      </c>
      <c r="C9" s="85" t="s">
        <v>193</v>
      </c>
      <c r="D9" s="87"/>
      <c r="E9" s="126">
        <v>51722</v>
      </c>
      <c r="F9" s="127">
        <f t="shared" si="0"/>
        <v>0</v>
      </c>
    </row>
    <row r="10" spans="1:64" x14ac:dyDescent="0.45">
      <c r="B10" s="121" t="s">
        <v>197</v>
      </c>
      <c r="C10" s="85" t="s">
        <v>193</v>
      </c>
      <c r="D10" s="87"/>
      <c r="E10" s="126">
        <v>51722</v>
      </c>
      <c r="F10" s="127">
        <f t="shared" si="0"/>
        <v>0</v>
      </c>
    </row>
    <row r="11" spans="1:64" x14ac:dyDescent="0.45">
      <c r="B11" s="94" t="s">
        <v>198</v>
      </c>
      <c r="C11" s="95"/>
      <c r="D11" s="96"/>
      <c r="E11" s="128"/>
      <c r="F11" s="129">
        <f>SUM(F6:F10)</f>
        <v>0</v>
      </c>
    </row>
    <row r="12" spans="1:64" x14ac:dyDescent="0.45">
      <c r="B12" s="94" t="s">
        <v>254</v>
      </c>
      <c r="C12" s="95"/>
      <c r="D12" s="96"/>
      <c r="E12" s="130"/>
      <c r="F12" s="131"/>
    </row>
    <row r="13" spans="1:64" x14ac:dyDescent="0.45">
      <c r="B13" s="86" t="s">
        <v>199</v>
      </c>
      <c r="C13" s="85" t="s">
        <v>121</v>
      </c>
      <c r="D13" s="87"/>
      <c r="E13" s="132">
        <v>2500</v>
      </c>
      <c r="F13" s="133">
        <f>D13*E13</f>
        <v>0</v>
      </c>
    </row>
    <row r="14" spans="1:64" x14ac:dyDescent="0.45">
      <c r="B14" s="86" t="s">
        <v>200</v>
      </c>
      <c r="C14" s="85" t="s">
        <v>201</v>
      </c>
      <c r="D14" s="87"/>
      <c r="E14" s="132">
        <v>40000</v>
      </c>
      <c r="F14" s="127">
        <f>D14*E14</f>
        <v>0</v>
      </c>
    </row>
    <row r="15" spans="1:64" s="21" customFormat="1" x14ac:dyDescent="0.45">
      <c r="A15" s="23"/>
      <c r="B15" s="86" t="s">
        <v>202</v>
      </c>
      <c r="C15" s="85" t="s">
        <v>171</v>
      </c>
      <c r="D15" s="87"/>
      <c r="E15" s="132">
        <v>38396</v>
      </c>
      <c r="F15" s="127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</row>
    <row r="16" spans="1:64" x14ac:dyDescent="0.45">
      <c r="B16" s="86" t="s">
        <v>203</v>
      </c>
      <c r="C16" s="85" t="s">
        <v>204</v>
      </c>
      <c r="D16" s="87"/>
      <c r="E16" s="132">
        <v>4500</v>
      </c>
      <c r="F16" s="127">
        <v>72000</v>
      </c>
    </row>
    <row r="17" spans="2:6" x14ac:dyDescent="0.45">
      <c r="B17" s="94" t="s">
        <v>205</v>
      </c>
      <c r="C17" s="95"/>
      <c r="D17" s="96"/>
      <c r="E17" s="130"/>
      <c r="F17" s="129">
        <f>SUM(F13:F16)</f>
        <v>72000</v>
      </c>
    </row>
    <row r="18" spans="2:6" x14ac:dyDescent="0.45">
      <c r="B18" s="94" t="s">
        <v>259</v>
      </c>
      <c r="C18" s="95"/>
      <c r="D18" s="96"/>
      <c r="E18" s="130"/>
      <c r="F18" s="129">
        <f>F11+F17</f>
        <v>72000</v>
      </c>
    </row>
    <row r="19" spans="2:6" x14ac:dyDescent="0.45">
      <c r="B19" s="94" t="s">
        <v>260</v>
      </c>
      <c r="C19" s="95"/>
      <c r="D19" s="96"/>
      <c r="E19" s="130"/>
      <c r="F19" s="131"/>
    </row>
    <row r="20" spans="2:6" x14ac:dyDescent="0.45">
      <c r="B20" s="86" t="s">
        <v>206</v>
      </c>
      <c r="C20" s="85" t="s">
        <v>123</v>
      </c>
      <c r="D20" s="87">
        <v>1</v>
      </c>
      <c r="E20" s="132">
        <v>450000</v>
      </c>
      <c r="F20" s="127">
        <f>D20*E20</f>
        <v>450000</v>
      </c>
    </row>
    <row r="21" spans="2:6" x14ac:dyDescent="0.45">
      <c r="B21" s="86" t="s">
        <v>207</v>
      </c>
      <c r="C21" s="85" t="s">
        <v>208</v>
      </c>
      <c r="D21" s="88">
        <v>0.2</v>
      </c>
      <c r="E21" s="132"/>
      <c r="F21" s="127">
        <f>F18*D21</f>
        <v>14400</v>
      </c>
    </row>
    <row r="22" spans="2:6" ht="27.75" x14ac:dyDescent="0.45">
      <c r="B22" s="89" t="s">
        <v>209</v>
      </c>
      <c r="C22" s="85" t="s">
        <v>208</v>
      </c>
      <c r="D22" s="88">
        <v>0.05</v>
      </c>
      <c r="E22" s="132"/>
      <c r="F22" s="133">
        <f>F11*D22</f>
        <v>0</v>
      </c>
    </row>
    <row r="23" spans="2:6" x14ac:dyDescent="0.45">
      <c r="B23" s="94" t="s">
        <v>261</v>
      </c>
      <c r="C23" s="95"/>
      <c r="D23" s="96"/>
      <c r="E23" s="130"/>
      <c r="F23" s="129">
        <f>SUM(F20:F22)</f>
        <v>464400</v>
      </c>
    </row>
    <row r="24" spans="2:6" x14ac:dyDescent="0.45">
      <c r="B24" s="94" t="s">
        <v>262</v>
      </c>
      <c r="C24" s="95"/>
      <c r="D24" s="96"/>
      <c r="E24" s="130"/>
      <c r="F24" s="129">
        <f>F18+F23</f>
        <v>536400</v>
      </c>
    </row>
    <row r="25" spans="2:6" ht="14.65" thickBot="1" x14ac:dyDescent="0.5">
      <c r="B25" s="223" t="s">
        <v>263</v>
      </c>
      <c r="C25" s="224"/>
      <c r="D25" s="225"/>
      <c r="E25" s="226"/>
      <c r="F25" s="227">
        <f>F2+F24</f>
        <v>536400</v>
      </c>
    </row>
    <row r="26" spans="2:6" s="23" customFormat="1" x14ac:dyDescent="0.45"/>
    <row r="27" spans="2:6" s="23" customFormat="1" x14ac:dyDescent="0.45"/>
    <row r="28" spans="2:6" s="23" customFormat="1" x14ac:dyDescent="0.45"/>
    <row r="29" spans="2:6" s="23" customFormat="1" x14ac:dyDescent="0.45"/>
    <row r="30" spans="2:6" s="23" customFormat="1" x14ac:dyDescent="0.45"/>
    <row r="31" spans="2:6" s="23" customFormat="1" x14ac:dyDescent="0.45"/>
    <row r="32" spans="2:6" s="23" customFormat="1" x14ac:dyDescent="0.45"/>
    <row r="33" s="23" customFormat="1" x14ac:dyDescent="0.45"/>
    <row r="34" s="23" customFormat="1" x14ac:dyDescent="0.45"/>
    <row r="35" s="23" customFormat="1" x14ac:dyDescent="0.45"/>
    <row r="36" s="23" customFormat="1" x14ac:dyDescent="0.45"/>
    <row r="37" s="23" customFormat="1" x14ac:dyDescent="0.45"/>
    <row r="38" s="23" customFormat="1" x14ac:dyDescent="0.45"/>
    <row r="39" s="23" customFormat="1" x14ac:dyDescent="0.45"/>
    <row r="40" s="23" customFormat="1" x14ac:dyDescent="0.45"/>
    <row r="41" s="23" customFormat="1" x14ac:dyDescent="0.45"/>
    <row r="42" s="23" customFormat="1" x14ac:dyDescent="0.45"/>
    <row r="43" s="23" customFormat="1" x14ac:dyDescent="0.45"/>
    <row r="44" s="23" customFormat="1" x14ac:dyDescent="0.45"/>
    <row r="45" s="23" customFormat="1" x14ac:dyDescent="0.45"/>
    <row r="46" s="23" customFormat="1" x14ac:dyDescent="0.45"/>
    <row r="47" s="23" customFormat="1" x14ac:dyDescent="0.45"/>
    <row r="48" s="23" customFormat="1" x14ac:dyDescent="0.45"/>
    <row r="49" s="23" customFormat="1" x14ac:dyDescent="0.45"/>
    <row r="50" s="23" customFormat="1" x14ac:dyDescent="0.45"/>
    <row r="51" s="23" customFormat="1" x14ac:dyDescent="0.45"/>
    <row r="52" s="23" customFormat="1" x14ac:dyDescent="0.45"/>
    <row r="53" s="23" customFormat="1" x14ac:dyDescent="0.45"/>
    <row r="54" s="23" customFormat="1" x14ac:dyDescent="0.45"/>
    <row r="55" s="23" customFormat="1" x14ac:dyDescent="0.45"/>
    <row r="56" s="23" customFormat="1" x14ac:dyDescent="0.45"/>
    <row r="57" s="23" customFormat="1" x14ac:dyDescent="0.45"/>
    <row r="58" s="23" customFormat="1" x14ac:dyDescent="0.45"/>
    <row r="59" s="23" customFormat="1" x14ac:dyDescent="0.45"/>
    <row r="60" s="23" customFormat="1" x14ac:dyDescent="0.45"/>
    <row r="61" s="23" customFormat="1" x14ac:dyDescent="0.45"/>
    <row r="62" s="23" customFormat="1" x14ac:dyDescent="0.45"/>
    <row r="63" s="23" customFormat="1" x14ac:dyDescent="0.45"/>
    <row r="64" s="23" customFormat="1" x14ac:dyDescent="0.45"/>
    <row r="65" s="23" customFormat="1" x14ac:dyDescent="0.45"/>
    <row r="66" s="23" customFormat="1" x14ac:dyDescent="0.45"/>
    <row r="67" s="23" customFormat="1" x14ac:dyDescent="0.45"/>
    <row r="68" s="23" customFormat="1" x14ac:dyDescent="0.45"/>
    <row r="69" s="23" customFormat="1" x14ac:dyDescent="0.45"/>
    <row r="70" s="23" customFormat="1" x14ac:dyDescent="0.45"/>
    <row r="71" s="23" customFormat="1" x14ac:dyDescent="0.45"/>
    <row r="72" s="23" customFormat="1" x14ac:dyDescent="0.45"/>
    <row r="73" s="23" customFormat="1" x14ac:dyDescent="0.45"/>
    <row r="74" s="23" customFormat="1" x14ac:dyDescent="0.45"/>
    <row r="75" s="23" customFormat="1" x14ac:dyDescent="0.45"/>
    <row r="76" s="23" customFormat="1" x14ac:dyDescent="0.45"/>
    <row r="77" s="23" customFormat="1" x14ac:dyDescent="0.45"/>
    <row r="78" s="23" customFormat="1" x14ac:dyDescent="0.45"/>
    <row r="79" s="23" customFormat="1" x14ac:dyDescent="0.45"/>
    <row r="80" s="23" customFormat="1" x14ac:dyDescent="0.45"/>
    <row r="81" s="23" customFormat="1" x14ac:dyDescent="0.45"/>
    <row r="82" s="23" customFormat="1" x14ac:dyDescent="0.45"/>
    <row r="83" s="23" customFormat="1" x14ac:dyDescent="0.45"/>
    <row r="84" s="23" customFormat="1" x14ac:dyDescent="0.45"/>
    <row r="85" s="23" customFormat="1" x14ac:dyDescent="0.45"/>
    <row r="86" s="23" customFormat="1" x14ac:dyDescent="0.45"/>
    <row r="87" s="23" customFormat="1" x14ac:dyDescent="0.45"/>
    <row r="88" s="23" customFormat="1" x14ac:dyDescent="0.45"/>
    <row r="89" s="23" customFormat="1" x14ac:dyDescent="0.45"/>
    <row r="90" s="23" customFormat="1" x14ac:dyDescent="0.45"/>
    <row r="91" s="23" customFormat="1" x14ac:dyDescent="0.45"/>
    <row r="92" s="23" customFormat="1" x14ac:dyDescent="0.45"/>
    <row r="93" s="23" customFormat="1" x14ac:dyDescent="0.45"/>
    <row r="94" s="23" customFormat="1" x14ac:dyDescent="0.45"/>
    <row r="95" s="23" customFormat="1" x14ac:dyDescent="0.45"/>
    <row r="96" s="23" customFormat="1" x14ac:dyDescent="0.45"/>
    <row r="97" s="23" customFormat="1" x14ac:dyDescent="0.45"/>
    <row r="98" s="23" customFormat="1" x14ac:dyDescent="0.45"/>
    <row r="99" s="23" customFormat="1" x14ac:dyDescent="0.45"/>
    <row r="100" s="23" customFormat="1" x14ac:dyDescent="0.45"/>
    <row r="101" s="23" customFormat="1" x14ac:dyDescent="0.45"/>
    <row r="102" s="23" customFormat="1" x14ac:dyDescent="0.45"/>
    <row r="103" s="23" customFormat="1" x14ac:dyDescent="0.45"/>
    <row r="104" s="23" customFormat="1" x14ac:dyDescent="0.45"/>
    <row r="105" s="23" customFormat="1" x14ac:dyDescent="0.45"/>
    <row r="106" s="23" customFormat="1" x14ac:dyDescent="0.45"/>
    <row r="107" s="23" customFormat="1" x14ac:dyDescent="0.45"/>
    <row r="108" s="23" customFormat="1" x14ac:dyDescent="0.45"/>
    <row r="109" s="23" customFormat="1" x14ac:dyDescent="0.45"/>
    <row r="110" s="23" customFormat="1" x14ac:dyDescent="0.45"/>
    <row r="111" s="23" customFormat="1" x14ac:dyDescent="0.45"/>
    <row r="112" s="23" customFormat="1" x14ac:dyDescent="0.45"/>
    <row r="113" s="23" customFormat="1" x14ac:dyDescent="0.45"/>
    <row r="114" s="23" customFormat="1" x14ac:dyDescent="0.45"/>
    <row r="115" s="23" customFormat="1" x14ac:dyDescent="0.45"/>
    <row r="116" s="23" customFormat="1" x14ac:dyDescent="0.45"/>
    <row r="117" s="23" customFormat="1" x14ac:dyDescent="0.45"/>
    <row r="118" s="23" customFormat="1" x14ac:dyDescent="0.45"/>
    <row r="119" s="23" customFormat="1" x14ac:dyDescent="0.45"/>
    <row r="120" s="23" customFormat="1" x14ac:dyDescent="0.45"/>
    <row r="121" s="23" customFormat="1" x14ac:dyDescent="0.45"/>
    <row r="122" s="23" customFormat="1" x14ac:dyDescent="0.45"/>
    <row r="123" s="23" customFormat="1" x14ac:dyDescent="0.45"/>
    <row r="124" s="23" customFormat="1" x14ac:dyDescent="0.45"/>
    <row r="125" s="23" customFormat="1" x14ac:dyDescent="0.45"/>
    <row r="126" s="23" customFormat="1" x14ac:dyDescent="0.45"/>
    <row r="127" s="23" customFormat="1" x14ac:dyDescent="0.45"/>
    <row r="128" s="23" customFormat="1" x14ac:dyDescent="0.45"/>
    <row r="129" s="23" customFormat="1" x14ac:dyDescent="0.45"/>
    <row r="130" s="23" customFormat="1" x14ac:dyDescent="0.45"/>
    <row r="131" s="23" customFormat="1" x14ac:dyDescent="0.45"/>
    <row r="132" s="23" customFormat="1" x14ac:dyDescent="0.45"/>
    <row r="133" s="23" customFormat="1" x14ac:dyDescent="0.45"/>
    <row r="134" s="23" customFormat="1" x14ac:dyDescent="0.45"/>
    <row r="135" s="23" customFormat="1" x14ac:dyDescent="0.45"/>
    <row r="136" s="23" customFormat="1" x14ac:dyDescent="0.45"/>
    <row r="137" s="23" customFormat="1" x14ac:dyDescent="0.45"/>
    <row r="138" s="23" customFormat="1" x14ac:dyDescent="0.45"/>
    <row r="139" s="23" customFormat="1" x14ac:dyDescent="0.45"/>
    <row r="140" s="23" customFormat="1" x14ac:dyDescent="0.45"/>
    <row r="141" s="23" customFormat="1" x14ac:dyDescent="0.45"/>
    <row r="142" s="23" customFormat="1" x14ac:dyDescent="0.45"/>
    <row r="143" s="23" customFormat="1" x14ac:dyDescent="0.45"/>
    <row r="144" s="23" customFormat="1" x14ac:dyDescent="0.45"/>
    <row r="145" s="23" customFormat="1" x14ac:dyDescent="0.45"/>
    <row r="146" s="23" customFormat="1" x14ac:dyDescent="0.45"/>
    <row r="147" s="23" customFormat="1" x14ac:dyDescent="0.45"/>
    <row r="148" s="23" customFormat="1" x14ac:dyDescent="0.45"/>
    <row r="149" s="23" customFormat="1" x14ac:dyDescent="0.45"/>
    <row r="150" s="23" customFormat="1" x14ac:dyDescent="0.45"/>
    <row r="151" s="23" customFormat="1" x14ac:dyDescent="0.45"/>
    <row r="152" s="23" customFormat="1" x14ac:dyDescent="0.45"/>
    <row r="153" s="23" customFormat="1" x14ac:dyDescent="0.45"/>
    <row r="154" s="23" customFormat="1" x14ac:dyDescent="0.45"/>
    <row r="155" s="23" customFormat="1" x14ac:dyDescent="0.45"/>
    <row r="156" s="23" customFormat="1" x14ac:dyDescent="0.45"/>
    <row r="157" s="23" customFormat="1" x14ac:dyDescent="0.45"/>
    <row r="158" s="23" customFormat="1" x14ac:dyDescent="0.45"/>
    <row r="159" s="23" customFormat="1" x14ac:dyDescent="0.45"/>
    <row r="160" s="23" customFormat="1" x14ac:dyDescent="0.45"/>
    <row r="161" s="23" customFormat="1" x14ac:dyDescent="0.45"/>
    <row r="162" s="23" customFormat="1" x14ac:dyDescent="0.45"/>
    <row r="163" s="23" customFormat="1" x14ac:dyDescent="0.45"/>
    <row r="164" s="23" customFormat="1" x14ac:dyDescent="0.45"/>
    <row r="165" s="23" customFormat="1" x14ac:dyDescent="0.45"/>
    <row r="166" s="23" customFormat="1" x14ac:dyDescent="0.45"/>
    <row r="167" s="23" customFormat="1" x14ac:dyDescent="0.45"/>
    <row r="168" s="23" customFormat="1" x14ac:dyDescent="0.45"/>
    <row r="169" s="23" customFormat="1" x14ac:dyDescent="0.45"/>
    <row r="170" s="23" customFormat="1" x14ac:dyDescent="0.45"/>
    <row r="171" s="23" customFormat="1" x14ac:dyDescent="0.45"/>
    <row r="172" s="23" customFormat="1" x14ac:dyDescent="0.45"/>
    <row r="173" s="23" customFormat="1" x14ac:dyDescent="0.45"/>
    <row r="174" s="23" customFormat="1" x14ac:dyDescent="0.45"/>
    <row r="175" s="23" customFormat="1" x14ac:dyDescent="0.45"/>
    <row r="176" s="23" customFormat="1" x14ac:dyDescent="0.45"/>
    <row r="177" s="23" customFormat="1" x14ac:dyDescent="0.45"/>
    <row r="178" s="23" customFormat="1" x14ac:dyDescent="0.45"/>
    <row r="179" s="23" customFormat="1" x14ac:dyDescent="0.45"/>
    <row r="180" s="23" customFormat="1" x14ac:dyDescent="0.45"/>
    <row r="181" s="23" customFormat="1" x14ac:dyDescent="0.45"/>
    <row r="182" s="23" customFormat="1" x14ac:dyDescent="0.45"/>
    <row r="183" s="23" customFormat="1" x14ac:dyDescent="0.45"/>
    <row r="184" s="23" customFormat="1" x14ac:dyDescent="0.45"/>
    <row r="185" s="23" customFormat="1" x14ac:dyDescent="0.45"/>
    <row r="186" s="23" customFormat="1" x14ac:dyDescent="0.45"/>
    <row r="187" s="23" customFormat="1" x14ac:dyDescent="0.45"/>
    <row r="188" s="23" customFormat="1" x14ac:dyDescent="0.45"/>
    <row r="189" s="23" customFormat="1" x14ac:dyDescent="0.45"/>
    <row r="190" s="23" customFormat="1" x14ac:dyDescent="0.45"/>
    <row r="191" s="23" customFormat="1" x14ac:dyDescent="0.45"/>
    <row r="192" s="23" customFormat="1" x14ac:dyDescent="0.45"/>
    <row r="193" s="23" customFormat="1" x14ac:dyDescent="0.45"/>
    <row r="194" s="23" customFormat="1" x14ac:dyDescent="0.45"/>
    <row r="195" s="23" customFormat="1" x14ac:dyDescent="0.45"/>
    <row r="196" s="23" customFormat="1" x14ac:dyDescent="0.45"/>
    <row r="197" s="23" customFormat="1" x14ac:dyDescent="0.45"/>
    <row r="198" s="23" customFormat="1" x14ac:dyDescent="0.45"/>
    <row r="199" s="23" customFormat="1" x14ac:dyDescent="0.45"/>
    <row r="200" s="23" customFormat="1" x14ac:dyDescent="0.45"/>
    <row r="201" s="23" customFormat="1" x14ac:dyDescent="0.45"/>
    <row r="202" s="23" customFormat="1" x14ac:dyDescent="0.45"/>
    <row r="203" s="23" customFormat="1" x14ac:dyDescent="0.45"/>
    <row r="204" s="23" customFormat="1" x14ac:dyDescent="0.45"/>
    <row r="205" s="23" customFormat="1" x14ac:dyDescent="0.45"/>
    <row r="206" s="23" customFormat="1" x14ac:dyDescent="0.45"/>
    <row r="207" s="23" customFormat="1" x14ac:dyDescent="0.45"/>
    <row r="208" s="23" customFormat="1" x14ac:dyDescent="0.45"/>
    <row r="209" s="23" customFormat="1" x14ac:dyDescent="0.45"/>
    <row r="210" s="23" customFormat="1" x14ac:dyDescent="0.45"/>
    <row r="211" s="23" customFormat="1" x14ac:dyDescent="0.45"/>
    <row r="212" s="23" customFormat="1" x14ac:dyDescent="0.45"/>
    <row r="213" s="23" customFormat="1" x14ac:dyDescent="0.45"/>
    <row r="214" s="23" customFormat="1" x14ac:dyDescent="0.45"/>
    <row r="215" s="23" customFormat="1" x14ac:dyDescent="0.45"/>
    <row r="216" s="23" customFormat="1" x14ac:dyDescent="0.45"/>
    <row r="217" s="23" customFormat="1" x14ac:dyDescent="0.45"/>
    <row r="218" s="23" customFormat="1" x14ac:dyDescent="0.45"/>
    <row r="219" s="23" customFormat="1" x14ac:dyDescent="0.45"/>
    <row r="220" s="23" customFormat="1" x14ac:dyDescent="0.45"/>
    <row r="221" s="23" customFormat="1" x14ac:dyDescent="0.45"/>
    <row r="222" s="23" customFormat="1" x14ac:dyDescent="0.45"/>
    <row r="223" s="23" customFormat="1" x14ac:dyDescent="0.45"/>
    <row r="224" s="23" customFormat="1" x14ac:dyDescent="0.45"/>
    <row r="225" s="23" customFormat="1" x14ac:dyDescent="0.45"/>
    <row r="226" s="23" customFormat="1" x14ac:dyDescent="0.45"/>
    <row r="227" s="23" customFormat="1" x14ac:dyDescent="0.45"/>
    <row r="228" s="23" customFormat="1" x14ac:dyDescent="0.45"/>
    <row r="229" s="23" customFormat="1" x14ac:dyDescent="0.45"/>
    <row r="230" s="23" customFormat="1" x14ac:dyDescent="0.45"/>
    <row r="231" s="23" customFormat="1" x14ac:dyDescent="0.45"/>
    <row r="232" s="23" customFormat="1" x14ac:dyDescent="0.45"/>
    <row r="233" s="23" customFormat="1" x14ac:dyDescent="0.45"/>
    <row r="234" s="23" customFormat="1" x14ac:dyDescent="0.45"/>
    <row r="235" s="23" customFormat="1" x14ac:dyDescent="0.45"/>
    <row r="236" s="23" customFormat="1" x14ac:dyDescent="0.45"/>
    <row r="237" s="23" customFormat="1" x14ac:dyDescent="0.45"/>
    <row r="238" s="23" customFormat="1" x14ac:dyDescent="0.45"/>
    <row r="239" s="23" customFormat="1" x14ac:dyDescent="0.45"/>
    <row r="240" s="23" customFormat="1" x14ac:dyDescent="0.45"/>
    <row r="241" s="23" customFormat="1" x14ac:dyDescent="0.45"/>
    <row r="242" s="23" customFormat="1" x14ac:dyDescent="0.45"/>
    <row r="243" s="23" customFormat="1" x14ac:dyDescent="0.45"/>
    <row r="244" s="23" customFormat="1" x14ac:dyDescent="0.45"/>
    <row r="245" s="23" customFormat="1" x14ac:dyDescent="0.45"/>
    <row r="246" s="23" customFormat="1" x14ac:dyDescent="0.45"/>
    <row r="247" s="23" customFormat="1" x14ac:dyDescent="0.45"/>
    <row r="248" s="23" customFormat="1" x14ac:dyDescent="0.45"/>
    <row r="249" s="23" customFormat="1" x14ac:dyDescent="0.45"/>
    <row r="250" s="23" customFormat="1" x14ac:dyDescent="0.45"/>
    <row r="251" s="23" customFormat="1" x14ac:dyDescent="0.45"/>
    <row r="252" s="23" customFormat="1" x14ac:dyDescent="0.45"/>
    <row r="253" s="23" customFormat="1" x14ac:dyDescent="0.45"/>
    <row r="254" s="23" customFormat="1" x14ac:dyDescent="0.45"/>
    <row r="255" s="23" customFormat="1" x14ac:dyDescent="0.45"/>
    <row r="256" s="23" customFormat="1" x14ac:dyDescent="0.45"/>
    <row r="257" s="23" customFormat="1" x14ac:dyDescent="0.45"/>
    <row r="258" s="23" customFormat="1" x14ac:dyDescent="0.45"/>
    <row r="259" s="23" customFormat="1" x14ac:dyDescent="0.45"/>
    <row r="260" s="23" customFormat="1" x14ac:dyDescent="0.45"/>
    <row r="261" s="23" customFormat="1" x14ac:dyDescent="0.45"/>
    <row r="262" s="23" customFormat="1" x14ac:dyDescent="0.45"/>
    <row r="263" s="23" customFormat="1" x14ac:dyDescent="0.45"/>
    <row r="264" s="23" customFormat="1" x14ac:dyDescent="0.45"/>
    <row r="265" s="23" customFormat="1" x14ac:dyDescent="0.45"/>
    <row r="266" s="23" customFormat="1" x14ac:dyDescent="0.45"/>
    <row r="267" s="23" customFormat="1" x14ac:dyDescent="0.45"/>
    <row r="268" s="23" customFormat="1" x14ac:dyDescent="0.45"/>
    <row r="269" s="23" customFormat="1" x14ac:dyDescent="0.45"/>
    <row r="270" s="23" customFormat="1" x14ac:dyDescent="0.45"/>
    <row r="271" s="23" customFormat="1" x14ac:dyDescent="0.45"/>
    <row r="272" s="23" customFormat="1" x14ac:dyDescent="0.45"/>
    <row r="273" s="23" customFormat="1" x14ac:dyDescent="0.45"/>
    <row r="274" s="23" customFormat="1" x14ac:dyDescent="0.45"/>
    <row r="275" s="23" customFormat="1" x14ac:dyDescent="0.45"/>
    <row r="276" s="23" customFormat="1" x14ac:dyDescent="0.45"/>
    <row r="277" s="23" customFormat="1" x14ac:dyDescent="0.45"/>
    <row r="278" s="23" customFormat="1" x14ac:dyDescent="0.45"/>
    <row r="279" s="23" customFormat="1" x14ac:dyDescent="0.45"/>
    <row r="280" s="23" customFormat="1" x14ac:dyDescent="0.45"/>
    <row r="281" s="23" customFormat="1" x14ac:dyDescent="0.45"/>
    <row r="282" s="23" customFormat="1" x14ac:dyDescent="0.45"/>
    <row r="283" s="23" customFormat="1" x14ac:dyDescent="0.45"/>
    <row r="284" s="23" customFormat="1" x14ac:dyDescent="0.45"/>
    <row r="285" s="23" customFormat="1" x14ac:dyDescent="0.45"/>
    <row r="286" s="23" customFormat="1" x14ac:dyDescent="0.45"/>
    <row r="287" s="23" customFormat="1" x14ac:dyDescent="0.45"/>
    <row r="288" s="23" customFormat="1" x14ac:dyDescent="0.45"/>
    <row r="289" s="23" customFormat="1" x14ac:dyDescent="0.45"/>
    <row r="290" s="23" customFormat="1" x14ac:dyDescent="0.45"/>
    <row r="291" s="23" customFormat="1" x14ac:dyDescent="0.45"/>
    <row r="292" s="23" customFormat="1" x14ac:dyDescent="0.45"/>
    <row r="293" s="23" customFormat="1" x14ac:dyDescent="0.45"/>
    <row r="294" s="23" customFormat="1" x14ac:dyDescent="0.45"/>
    <row r="295" s="23" customFormat="1" x14ac:dyDescent="0.45"/>
    <row r="296" s="23" customFormat="1" x14ac:dyDescent="0.45"/>
    <row r="297" s="23" customFormat="1" x14ac:dyDescent="0.45"/>
    <row r="298" s="23" customFormat="1" x14ac:dyDescent="0.45"/>
    <row r="299" s="23" customFormat="1" x14ac:dyDescent="0.45"/>
    <row r="300" s="23" customFormat="1" x14ac:dyDescent="0.45"/>
    <row r="301" s="23" customFormat="1" x14ac:dyDescent="0.45"/>
    <row r="302" s="23" customFormat="1" x14ac:dyDescent="0.45"/>
    <row r="303" s="23" customFormat="1" x14ac:dyDescent="0.45"/>
    <row r="304" s="23" customFormat="1" x14ac:dyDescent="0.45"/>
    <row r="305" s="23" customFormat="1" x14ac:dyDescent="0.45"/>
    <row r="306" s="23" customFormat="1" x14ac:dyDescent="0.45"/>
    <row r="307" s="23" customFormat="1" x14ac:dyDescent="0.45"/>
    <row r="308" s="23" customFormat="1" x14ac:dyDescent="0.45"/>
    <row r="309" s="23" customFormat="1" x14ac:dyDescent="0.45"/>
    <row r="310" s="23" customFormat="1" x14ac:dyDescent="0.45"/>
    <row r="311" s="23" customFormat="1" x14ac:dyDescent="0.45"/>
    <row r="312" s="23" customFormat="1" x14ac:dyDescent="0.45"/>
    <row r="313" s="23" customFormat="1" x14ac:dyDescent="0.45"/>
    <row r="314" s="23" customFormat="1" x14ac:dyDescent="0.45"/>
    <row r="315" s="23" customFormat="1" x14ac:dyDescent="0.45"/>
    <row r="316" s="23" customFormat="1" x14ac:dyDescent="0.45"/>
    <row r="317" s="23" customFormat="1" x14ac:dyDescent="0.45"/>
    <row r="318" s="23" customFormat="1" x14ac:dyDescent="0.45"/>
    <row r="319" s="23" customFormat="1" x14ac:dyDescent="0.45"/>
    <row r="320" s="23" customFormat="1" x14ac:dyDescent="0.45"/>
    <row r="321" s="23" customFormat="1" x14ac:dyDescent="0.45"/>
    <row r="322" s="23" customFormat="1" x14ac:dyDescent="0.45"/>
    <row r="323" s="23" customFormat="1" x14ac:dyDescent="0.45"/>
    <row r="324" s="23" customFormat="1" x14ac:dyDescent="0.45"/>
    <row r="325" s="23" customFormat="1" x14ac:dyDescent="0.45"/>
    <row r="326" s="23" customFormat="1" x14ac:dyDescent="0.45"/>
    <row r="327" s="23" customFormat="1" x14ac:dyDescent="0.45"/>
    <row r="328" s="23" customFormat="1" x14ac:dyDescent="0.45"/>
    <row r="329" s="23" customFormat="1" x14ac:dyDescent="0.45"/>
    <row r="330" s="23" customFormat="1" x14ac:dyDescent="0.45"/>
    <row r="331" s="23" customFormat="1" x14ac:dyDescent="0.45"/>
    <row r="332" s="23" customFormat="1" x14ac:dyDescent="0.45"/>
    <row r="333" s="23" customFormat="1" x14ac:dyDescent="0.45"/>
    <row r="334" s="23" customFormat="1" x14ac:dyDescent="0.45"/>
    <row r="335" s="23" customFormat="1" x14ac:dyDescent="0.45"/>
    <row r="336" s="23" customFormat="1" x14ac:dyDescent="0.45"/>
    <row r="337" s="23" customFormat="1" x14ac:dyDescent="0.45"/>
    <row r="338" s="23" customFormat="1" x14ac:dyDescent="0.45"/>
    <row r="339" s="23" customFormat="1" x14ac:dyDescent="0.45"/>
    <row r="340" s="23" customFormat="1" x14ac:dyDescent="0.45"/>
    <row r="341" s="23" customFormat="1" x14ac:dyDescent="0.45"/>
    <row r="342" s="23" customFormat="1" x14ac:dyDescent="0.45"/>
    <row r="343" s="23" customFormat="1" x14ac:dyDescent="0.45"/>
    <row r="344" s="23" customFormat="1" x14ac:dyDescent="0.45"/>
    <row r="345" s="23" customFormat="1" x14ac:dyDescent="0.45"/>
    <row r="346" s="23" customFormat="1" x14ac:dyDescent="0.45"/>
    <row r="347" s="23" customFormat="1" x14ac:dyDescent="0.45"/>
    <row r="348" s="23" customFormat="1" x14ac:dyDescent="0.45"/>
    <row r="349" s="23" customFormat="1" x14ac:dyDescent="0.45"/>
    <row r="350" s="23" customFormat="1" x14ac:dyDescent="0.45"/>
    <row r="351" s="23" customFormat="1" x14ac:dyDescent="0.45"/>
    <row r="352" s="23" customFormat="1" x14ac:dyDescent="0.45"/>
    <row r="353" s="23" customFormat="1" x14ac:dyDescent="0.45"/>
    <row r="354" s="23" customFormat="1" x14ac:dyDescent="0.45"/>
    <row r="355" s="23" customFormat="1" x14ac:dyDescent="0.45"/>
    <row r="356" s="23" customFormat="1" x14ac:dyDescent="0.45"/>
    <row r="357" s="23" customFormat="1" x14ac:dyDescent="0.45"/>
    <row r="358" s="23" customFormat="1" x14ac:dyDescent="0.45"/>
    <row r="359" s="23" customFormat="1" x14ac:dyDescent="0.45"/>
    <row r="360" s="23" customFormat="1" x14ac:dyDescent="0.45"/>
    <row r="361" s="23" customFormat="1" x14ac:dyDescent="0.45"/>
    <row r="362" s="23" customFormat="1" x14ac:dyDescent="0.45"/>
    <row r="363" s="23" customFormat="1" x14ac:dyDescent="0.45"/>
    <row r="364" s="23" customFormat="1" x14ac:dyDescent="0.45"/>
    <row r="365" s="23" customFormat="1" x14ac:dyDescent="0.45"/>
    <row r="366" s="23" customFormat="1" x14ac:dyDescent="0.45"/>
    <row r="367" s="23" customFormat="1" x14ac:dyDescent="0.45"/>
    <row r="368" s="23" customFormat="1" x14ac:dyDescent="0.45"/>
    <row r="369" s="23" customFormat="1" x14ac:dyDescent="0.45"/>
    <row r="370" s="23" customFormat="1" x14ac:dyDescent="0.45"/>
    <row r="371" s="23" customFormat="1" x14ac:dyDescent="0.45"/>
    <row r="372" s="23" customFormat="1" x14ac:dyDescent="0.45"/>
    <row r="373" s="23" customFormat="1" x14ac:dyDescent="0.45"/>
    <row r="374" s="23" customFormat="1" x14ac:dyDescent="0.45"/>
    <row r="375" s="23" customFormat="1" x14ac:dyDescent="0.45"/>
    <row r="376" s="23" customFormat="1" x14ac:dyDescent="0.45"/>
    <row r="377" s="23" customFormat="1" x14ac:dyDescent="0.45"/>
    <row r="378" s="23" customFormat="1" x14ac:dyDescent="0.45"/>
    <row r="379" s="23" customFormat="1" x14ac:dyDescent="0.45"/>
    <row r="380" s="23" customFormat="1" x14ac:dyDescent="0.45"/>
    <row r="381" s="23" customFormat="1" x14ac:dyDescent="0.45"/>
    <row r="382" s="23" customFormat="1" x14ac:dyDescent="0.45"/>
    <row r="383" s="23" customFormat="1" x14ac:dyDescent="0.45"/>
    <row r="384" s="23" customFormat="1" x14ac:dyDescent="0.45"/>
    <row r="385" s="23" customFormat="1" x14ac:dyDescent="0.45"/>
    <row r="386" s="23" customFormat="1" x14ac:dyDescent="0.45"/>
    <row r="387" s="23" customFormat="1" x14ac:dyDescent="0.45"/>
    <row r="388" s="23" customFormat="1" x14ac:dyDescent="0.45"/>
    <row r="389" s="23" customFormat="1" x14ac:dyDescent="0.45"/>
    <row r="390" s="23" customFormat="1" x14ac:dyDescent="0.45"/>
    <row r="391" s="23" customFormat="1" x14ac:dyDescent="0.45"/>
    <row r="392" s="23" customFormat="1" x14ac:dyDescent="0.45"/>
    <row r="393" s="23" customFormat="1" x14ac:dyDescent="0.45"/>
    <row r="394" s="23" customFormat="1" x14ac:dyDescent="0.45"/>
    <row r="395" s="23" customFormat="1" x14ac:dyDescent="0.45"/>
    <row r="396" s="23" customFormat="1" x14ac:dyDescent="0.45"/>
    <row r="397" s="23" customFormat="1" x14ac:dyDescent="0.45"/>
    <row r="398" s="23" customFormat="1" x14ac:dyDescent="0.45"/>
    <row r="399" s="23" customFormat="1" x14ac:dyDescent="0.45"/>
    <row r="400" s="23" customFormat="1" x14ac:dyDescent="0.45"/>
    <row r="401" s="23" customFormat="1" x14ac:dyDescent="0.45"/>
    <row r="402" s="23" customFormat="1" x14ac:dyDescent="0.45"/>
    <row r="403" s="23" customFormat="1" x14ac:dyDescent="0.45"/>
    <row r="404" s="23" customFormat="1" x14ac:dyDescent="0.45"/>
    <row r="405" s="23" customFormat="1" x14ac:dyDescent="0.45"/>
    <row r="406" s="23" customFormat="1" x14ac:dyDescent="0.45"/>
    <row r="407" s="23" customFormat="1" x14ac:dyDescent="0.45"/>
    <row r="408" s="23" customFormat="1" x14ac:dyDescent="0.45"/>
    <row r="409" s="23" customFormat="1" x14ac:dyDescent="0.45"/>
    <row r="410" s="23" customFormat="1" x14ac:dyDescent="0.45"/>
    <row r="411" s="23" customFormat="1" x14ac:dyDescent="0.45"/>
    <row r="412" s="23" customFormat="1" x14ac:dyDescent="0.45"/>
    <row r="413" s="23" customFormat="1" x14ac:dyDescent="0.45"/>
    <row r="414" s="23" customFormat="1" x14ac:dyDescent="0.45"/>
    <row r="415" s="23" customFormat="1" x14ac:dyDescent="0.45"/>
    <row r="416" s="23" customFormat="1" x14ac:dyDescent="0.45"/>
    <row r="417" s="23" customFormat="1" x14ac:dyDescent="0.45"/>
    <row r="418" s="23" customFormat="1" x14ac:dyDescent="0.45"/>
    <row r="419" s="23" customFormat="1" x14ac:dyDescent="0.45"/>
    <row r="420" s="23" customFormat="1" x14ac:dyDescent="0.45"/>
    <row r="421" s="23" customFormat="1" x14ac:dyDescent="0.45"/>
    <row r="422" s="23" customFormat="1" x14ac:dyDescent="0.45"/>
    <row r="423" s="23" customFormat="1" x14ac:dyDescent="0.45"/>
    <row r="424" s="23" customFormat="1" x14ac:dyDescent="0.45"/>
    <row r="425" s="23" customFormat="1" x14ac:dyDescent="0.45"/>
    <row r="426" s="23" customFormat="1" x14ac:dyDescent="0.45"/>
    <row r="427" s="23" customFormat="1" x14ac:dyDescent="0.45"/>
    <row r="428" s="23" customFormat="1" x14ac:dyDescent="0.45"/>
    <row r="429" s="23" customFormat="1" x14ac:dyDescent="0.45"/>
    <row r="430" s="23" customFormat="1" x14ac:dyDescent="0.45"/>
    <row r="431" s="23" customFormat="1" x14ac:dyDescent="0.45"/>
    <row r="432" s="23" customFormat="1" x14ac:dyDescent="0.45"/>
  </sheetData>
  <mergeCells count="2">
    <mergeCell ref="B1:F1"/>
    <mergeCell ref="B2:F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A1:EK561"/>
  <sheetViews>
    <sheetView zoomScale="130" zoomScaleNormal="130" workbookViewId="0">
      <selection activeCell="B16" sqref="B16"/>
    </sheetView>
  </sheetViews>
  <sheetFormatPr baseColWidth="10" defaultColWidth="11.3984375" defaultRowHeight="14.25" x14ac:dyDescent="0.45"/>
  <cols>
    <col min="1" max="1" width="11.3984375" style="23"/>
    <col min="2" max="2" width="52.73046875" customWidth="1"/>
    <col min="5" max="5" width="19.73046875" customWidth="1"/>
    <col min="6" max="6" width="26.1328125" customWidth="1"/>
    <col min="7" max="141" width="11.3984375" style="23"/>
  </cols>
  <sheetData>
    <row r="1" spans="1:141" s="21" customFormat="1" ht="79.5" customHeight="1" x14ac:dyDescent="0.45">
      <c r="A1" s="23"/>
      <c r="B1" s="376" t="s">
        <v>256</v>
      </c>
      <c r="C1" s="377"/>
      <c r="D1" s="377"/>
      <c r="E1" s="377"/>
      <c r="F1" s="378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</row>
    <row r="2" spans="1:141" ht="27" customHeight="1" x14ac:dyDescent="0.45">
      <c r="B2" s="214" t="s">
        <v>210</v>
      </c>
      <c r="C2" s="215" t="s">
        <v>121</v>
      </c>
      <c r="D2" s="215" t="s">
        <v>90</v>
      </c>
      <c r="E2" s="215" t="s">
        <v>211</v>
      </c>
      <c r="F2" s="216" t="s">
        <v>139</v>
      </c>
    </row>
    <row r="3" spans="1:141" x14ac:dyDescent="0.45">
      <c r="B3" s="100" t="s">
        <v>212</v>
      </c>
      <c r="C3" s="97" t="s">
        <v>213</v>
      </c>
      <c r="D3" s="97">
        <v>0.6</v>
      </c>
      <c r="E3" s="98">
        <v>6900000</v>
      </c>
      <c r="F3" s="101">
        <f>(E3*D3)*2</f>
        <v>8280000</v>
      </c>
    </row>
    <row r="4" spans="1:141" x14ac:dyDescent="0.45">
      <c r="B4" s="100" t="s">
        <v>99</v>
      </c>
      <c r="C4" s="97" t="s">
        <v>213</v>
      </c>
      <c r="D4" s="97">
        <v>0.6</v>
      </c>
      <c r="E4" s="98">
        <v>2000000</v>
      </c>
      <c r="F4" s="101">
        <f t="shared" ref="F4:F7" si="0">E4*D4</f>
        <v>1200000</v>
      </c>
    </row>
    <row r="5" spans="1:141" x14ac:dyDescent="0.45">
      <c r="B5" s="100" t="s">
        <v>100</v>
      </c>
      <c r="C5" s="97" t="s">
        <v>213</v>
      </c>
      <c r="D5" s="97">
        <v>1.8</v>
      </c>
      <c r="E5" s="98">
        <v>1500000</v>
      </c>
      <c r="F5" s="101">
        <f t="shared" si="0"/>
        <v>2700000</v>
      </c>
    </row>
    <row r="6" spans="1:141" x14ac:dyDescent="0.45">
      <c r="B6" s="100" t="s">
        <v>214</v>
      </c>
      <c r="C6" s="97" t="s">
        <v>213</v>
      </c>
      <c r="D6" s="97">
        <v>1</v>
      </c>
      <c r="E6" s="98">
        <v>6900000</v>
      </c>
      <c r="F6" s="101">
        <f>(E6*D6)*2</f>
        <v>13800000</v>
      </c>
    </row>
    <row r="7" spans="1:141" x14ac:dyDescent="0.45">
      <c r="B7" s="100" t="s">
        <v>215</v>
      </c>
      <c r="C7" s="97" t="s">
        <v>213</v>
      </c>
      <c r="D7" s="97">
        <v>0.75</v>
      </c>
      <c r="E7" s="98">
        <v>2000000</v>
      </c>
      <c r="F7" s="101">
        <f t="shared" si="0"/>
        <v>1500000</v>
      </c>
    </row>
    <row r="8" spans="1:141" s="21" customFormat="1" x14ac:dyDescent="0.45">
      <c r="A8" s="23"/>
      <c r="B8" s="100"/>
      <c r="C8" s="97"/>
      <c r="D8" s="97"/>
      <c r="E8" s="98"/>
      <c r="F8" s="101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</row>
    <row r="9" spans="1:141" x14ac:dyDescent="0.45">
      <c r="B9" s="100"/>
      <c r="C9" s="97"/>
      <c r="D9" s="97"/>
      <c r="E9" s="99"/>
      <c r="F9" s="102">
        <f>SUM(F3:F7)</f>
        <v>27480000</v>
      </c>
      <c r="I9" s="213"/>
    </row>
    <row r="10" spans="1:141" x14ac:dyDescent="0.45">
      <c r="B10" s="103" t="s">
        <v>216</v>
      </c>
      <c r="C10" s="97" t="s">
        <v>126</v>
      </c>
      <c r="D10" s="97">
        <v>16</v>
      </c>
      <c r="E10" s="99">
        <v>1000000</v>
      </c>
      <c r="F10" s="101">
        <f>E10*D10</f>
        <v>16000000</v>
      </c>
    </row>
    <row r="11" spans="1:141" s="125" customFormat="1" ht="18.399999999999999" thickBot="1" x14ac:dyDescent="0.6">
      <c r="A11" s="212"/>
      <c r="B11" s="217" t="s">
        <v>257</v>
      </c>
      <c r="C11" s="218"/>
      <c r="D11" s="218"/>
      <c r="E11" s="219"/>
      <c r="F11" s="220">
        <f>F9+F10</f>
        <v>43480000</v>
      </c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</row>
    <row r="12" spans="1:141" s="23" customFormat="1" x14ac:dyDescent="0.45"/>
    <row r="13" spans="1:141" s="23" customFormat="1" x14ac:dyDescent="0.45"/>
    <row r="14" spans="1:141" s="23" customFormat="1" x14ac:dyDescent="0.45"/>
    <row r="15" spans="1:141" s="23" customFormat="1" x14ac:dyDescent="0.45"/>
    <row r="16" spans="1:141" s="23" customFormat="1" x14ac:dyDescent="0.45"/>
    <row r="17" s="23" customFormat="1" x14ac:dyDescent="0.45"/>
    <row r="18" s="23" customFormat="1" x14ac:dyDescent="0.45"/>
    <row r="19" s="23" customFormat="1" x14ac:dyDescent="0.45"/>
    <row r="20" s="23" customFormat="1" x14ac:dyDescent="0.45"/>
    <row r="21" s="23" customFormat="1" x14ac:dyDescent="0.45"/>
    <row r="22" s="23" customFormat="1" x14ac:dyDescent="0.45"/>
    <row r="23" s="23" customFormat="1" x14ac:dyDescent="0.45"/>
    <row r="24" s="23" customFormat="1" x14ac:dyDescent="0.45"/>
    <row r="25" s="23" customFormat="1" x14ac:dyDescent="0.45"/>
    <row r="26" s="23" customFormat="1" x14ac:dyDescent="0.45"/>
    <row r="27" s="23" customFormat="1" x14ac:dyDescent="0.45"/>
    <row r="28" s="23" customFormat="1" x14ac:dyDescent="0.45"/>
    <row r="29" s="23" customFormat="1" x14ac:dyDescent="0.45"/>
    <row r="30" s="23" customFormat="1" x14ac:dyDescent="0.45"/>
    <row r="31" s="23" customFormat="1" x14ac:dyDescent="0.45"/>
    <row r="32" s="23" customFormat="1" x14ac:dyDescent="0.45"/>
    <row r="33" s="23" customFormat="1" x14ac:dyDescent="0.45"/>
    <row r="34" s="23" customFormat="1" x14ac:dyDescent="0.45"/>
    <row r="35" s="23" customFormat="1" x14ac:dyDescent="0.45"/>
    <row r="36" s="23" customFormat="1" x14ac:dyDescent="0.45"/>
    <row r="37" s="23" customFormat="1" x14ac:dyDescent="0.45"/>
    <row r="38" s="23" customFormat="1" x14ac:dyDescent="0.45"/>
    <row r="39" s="23" customFormat="1" x14ac:dyDescent="0.45"/>
    <row r="40" s="23" customFormat="1" x14ac:dyDescent="0.45"/>
    <row r="41" s="23" customFormat="1" x14ac:dyDescent="0.45"/>
    <row r="42" s="23" customFormat="1" x14ac:dyDescent="0.45"/>
    <row r="43" s="23" customFormat="1" x14ac:dyDescent="0.45"/>
    <row r="44" s="23" customFormat="1" x14ac:dyDescent="0.45"/>
    <row r="45" s="23" customFormat="1" x14ac:dyDescent="0.45"/>
    <row r="46" s="23" customFormat="1" x14ac:dyDescent="0.45"/>
    <row r="47" s="23" customFormat="1" x14ac:dyDescent="0.45"/>
    <row r="48" s="23" customFormat="1" x14ac:dyDescent="0.45"/>
    <row r="49" s="23" customFormat="1" x14ac:dyDescent="0.45"/>
    <row r="50" s="23" customFormat="1" x14ac:dyDescent="0.45"/>
    <row r="51" s="23" customFormat="1" x14ac:dyDescent="0.45"/>
    <row r="52" s="23" customFormat="1" x14ac:dyDescent="0.45"/>
    <row r="53" s="23" customFormat="1" x14ac:dyDescent="0.45"/>
    <row r="54" s="23" customFormat="1" x14ac:dyDescent="0.45"/>
    <row r="55" s="23" customFormat="1" x14ac:dyDescent="0.45"/>
    <row r="56" s="23" customFormat="1" x14ac:dyDescent="0.45"/>
    <row r="57" s="23" customFormat="1" x14ac:dyDescent="0.45"/>
    <row r="58" s="23" customFormat="1" x14ac:dyDescent="0.45"/>
    <row r="59" s="23" customFormat="1" x14ac:dyDescent="0.45"/>
    <row r="60" s="23" customFormat="1" x14ac:dyDescent="0.45"/>
    <row r="61" s="23" customFormat="1" x14ac:dyDescent="0.45"/>
    <row r="62" s="23" customFormat="1" x14ac:dyDescent="0.45"/>
    <row r="63" s="23" customFormat="1" x14ac:dyDescent="0.45"/>
    <row r="64" s="23" customFormat="1" x14ac:dyDescent="0.45"/>
    <row r="65" s="23" customFormat="1" x14ac:dyDescent="0.45"/>
    <row r="66" s="23" customFormat="1" x14ac:dyDescent="0.45"/>
    <row r="67" s="23" customFormat="1" x14ac:dyDescent="0.45"/>
    <row r="68" s="23" customFormat="1" x14ac:dyDescent="0.45"/>
    <row r="69" s="23" customFormat="1" x14ac:dyDescent="0.45"/>
    <row r="70" s="23" customFormat="1" x14ac:dyDescent="0.45"/>
    <row r="71" s="23" customFormat="1" x14ac:dyDescent="0.45"/>
    <row r="72" s="23" customFormat="1" x14ac:dyDescent="0.45"/>
    <row r="73" s="23" customFormat="1" x14ac:dyDescent="0.45"/>
    <row r="74" s="23" customFormat="1" x14ac:dyDescent="0.45"/>
    <row r="75" s="23" customFormat="1" x14ac:dyDescent="0.45"/>
    <row r="76" s="23" customFormat="1" x14ac:dyDescent="0.45"/>
    <row r="77" s="23" customFormat="1" x14ac:dyDescent="0.45"/>
    <row r="78" s="23" customFormat="1" x14ac:dyDescent="0.45"/>
    <row r="79" s="23" customFormat="1" x14ac:dyDescent="0.45"/>
    <row r="80" s="23" customFormat="1" x14ac:dyDescent="0.45"/>
    <row r="81" s="23" customFormat="1" x14ac:dyDescent="0.45"/>
    <row r="82" s="23" customFormat="1" x14ac:dyDescent="0.45"/>
    <row r="83" s="23" customFormat="1" x14ac:dyDescent="0.45"/>
    <row r="84" s="23" customFormat="1" x14ac:dyDescent="0.45"/>
    <row r="85" s="23" customFormat="1" x14ac:dyDescent="0.45"/>
    <row r="86" s="23" customFormat="1" x14ac:dyDescent="0.45"/>
    <row r="87" s="23" customFormat="1" x14ac:dyDescent="0.45"/>
    <row r="88" s="23" customFormat="1" x14ac:dyDescent="0.45"/>
    <row r="89" s="23" customFormat="1" x14ac:dyDescent="0.45"/>
    <row r="90" s="23" customFormat="1" x14ac:dyDescent="0.45"/>
    <row r="91" s="23" customFormat="1" x14ac:dyDescent="0.45"/>
    <row r="92" s="23" customFormat="1" x14ac:dyDescent="0.45"/>
    <row r="93" s="23" customFormat="1" x14ac:dyDescent="0.45"/>
    <row r="94" s="23" customFormat="1" x14ac:dyDescent="0.45"/>
    <row r="95" s="23" customFormat="1" x14ac:dyDescent="0.45"/>
    <row r="96" s="23" customFormat="1" x14ac:dyDescent="0.45"/>
    <row r="97" s="23" customFormat="1" x14ac:dyDescent="0.45"/>
    <row r="98" s="23" customFormat="1" x14ac:dyDescent="0.45"/>
    <row r="99" s="23" customFormat="1" x14ac:dyDescent="0.45"/>
    <row r="100" s="23" customFormat="1" x14ac:dyDescent="0.45"/>
    <row r="101" s="23" customFormat="1" x14ac:dyDescent="0.45"/>
    <row r="102" s="23" customFormat="1" x14ac:dyDescent="0.45"/>
    <row r="103" s="23" customFormat="1" x14ac:dyDescent="0.45"/>
    <row r="104" s="23" customFormat="1" x14ac:dyDescent="0.45"/>
    <row r="105" s="23" customFormat="1" x14ac:dyDescent="0.45"/>
    <row r="106" s="23" customFormat="1" x14ac:dyDescent="0.45"/>
    <row r="107" s="23" customFormat="1" x14ac:dyDescent="0.45"/>
    <row r="108" s="23" customFormat="1" x14ac:dyDescent="0.45"/>
    <row r="109" s="23" customFormat="1" x14ac:dyDescent="0.45"/>
    <row r="110" s="23" customFormat="1" x14ac:dyDescent="0.45"/>
    <row r="111" s="23" customFormat="1" x14ac:dyDescent="0.45"/>
    <row r="112" s="23" customFormat="1" x14ac:dyDescent="0.45"/>
    <row r="113" s="23" customFormat="1" x14ac:dyDescent="0.45"/>
    <row r="114" s="23" customFormat="1" x14ac:dyDescent="0.45"/>
    <row r="115" s="23" customFormat="1" x14ac:dyDescent="0.45"/>
    <row r="116" s="23" customFormat="1" x14ac:dyDescent="0.45"/>
    <row r="117" s="23" customFormat="1" x14ac:dyDescent="0.45"/>
    <row r="118" s="23" customFormat="1" x14ac:dyDescent="0.45"/>
    <row r="119" s="23" customFormat="1" x14ac:dyDescent="0.45"/>
    <row r="120" s="23" customFormat="1" x14ac:dyDescent="0.45"/>
    <row r="121" s="23" customFormat="1" x14ac:dyDescent="0.45"/>
    <row r="122" s="23" customFormat="1" x14ac:dyDescent="0.45"/>
    <row r="123" s="23" customFormat="1" x14ac:dyDescent="0.45"/>
    <row r="124" s="23" customFormat="1" x14ac:dyDescent="0.45"/>
    <row r="125" s="23" customFormat="1" x14ac:dyDescent="0.45"/>
    <row r="126" s="23" customFormat="1" x14ac:dyDescent="0.45"/>
    <row r="127" s="23" customFormat="1" x14ac:dyDescent="0.45"/>
    <row r="128" s="23" customFormat="1" x14ac:dyDescent="0.45"/>
    <row r="129" s="23" customFormat="1" x14ac:dyDescent="0.45"/>
    <row r="130" s="23" customFormat="1" x14ac:dyDescent="0.45"/>
    <row r="131" s="23" customFormat="1" x14ac:dyDescent="0.45"/>
    <row r="132" s="23" customFormat="1" x14ac:dyDescent="0.45"/>
    <row r="133" s="23" customFormat="1" x14ac:dyDescent="0.45"/>
    <row r="134" s="23" customFormat="1" x14ac:dyDescent="0.45"/>
    <row r="135" s="23" customFormat="1" x14ac:dyDescent="0.45"/>
    <row r="136" s="23" customFormat="1" x14ac:dyDescent="0.45"/>
    <row r="137" s="23" customFormat="1" x14ac:dyDescent="0.45"/>
    <row r="138" s="23" customFormat="1" x14ac:dyDescent="0.45"/>
    <row r="139" s="23" customFormat="1" x14ac:dyDescent="0.45"/>
    <row r="140" s="23" customFormat="1" x14ac:dyDescent="0.45"/>
    <row r="141" s="23" customFormat="1" x14ac:dyDescent="0.45"/>
    <row r="142" s="23" customFormat="1" x14ac:dyDescent="0.45"/>
    <row r="143" s="23" customFormat="1" x14ac:dyDescent="0.45"/>
    <row r="144" s="23" customFormat="1" x14ac:dyDescent="0.45"/>
    <row r="145" s="23" customFormat="1" x14ac:dyDescent="0.45"/>
    <row r="146" s="23" customFormat="1" x14ac:dyDescent="0.45"/>
    <row r="147" s="23" customFormat="1" x14ac:dyDescent="0.45"/>
    <row r="148" s="23" customFormat="1" x14ac:dyDescent="0.45"/>
    <row r="149" s="23" customFormat="1" x14ac:dyDescent="0.45"/>
    <row r="150" s="23" customFormat="1" x14ac:dyDescent="0.45"/>
    <row r="151" s="23" customFormat="1" x14ac:dyDescent="0.45"/>
    <row r="152" s="23" customFormat="1" x14ac:dyDescent="0.45"/>
    <row r="153" s="23" customFormat="1" x14ac:dyDescent="0.45"/>
    <row r="154" s="23" customFormat="1" x14ac:dyDescent="0.45"/>
    <row r="155" s="23" customFormat="1" x14ac:dyDescent="0.45"/>
    <row r="156" s="23" customFormat="1" x14ac:dyDescent="0.45"/>
    <row r="157" s="23" customFormat="1" x14ac:dyDescent="0.45"/>
    <row r="158" s="23" customFormat="1" x14ac:dyDescent="0.45"/>
    <row r="159" s="23" customFormat="1" x14ac:dyDescent="0.45"/>
    <row r="160" s="23" customFormat="1" x14ac:dyDescent="0.45"/>
    <row r="161" s="23" customFormat="1" x14ac:dyDescent="0.45"/>
    <row r="162" s="23" customFormat="1" x14ac:dyDescent="0.45"/>
    <row r="163" s="23" customFormat="1" x14ac:dyDescent="0.45"/>
    <row r="164" s="23" customFormat="1" x14ac:dyDescent="0.45"/>
    <row r="165" s="23" customFormat="1" x14ac:dyDescent="0.45"/>
    <row r="166" s="23" customFormat="1" x14ac:dyDescent="0.45"/>
    <row r="167" s="23" customFormat="1" x14ac:dyDescent="0.45"/>
    <row r="168" s="23" customFormat="1" x14ac:dyDescent="0.45"/>
    <row r="169" s="23" customFormat="1" x14ac:dyDescent="0.45"/>
    <row r="170" s="23" customFormat="1" x14ac:dyDescent="0.45"/>
    <row r="171" s="23" customFormat="1" x14ac:dyDescent="0.45"/>
    <row r="172" s="23" customFormat="1" x14ac:dyDescent="0.45"/>
    <row r="173" s="23" customFormat="1" x14ac:dyDescent="0.45"/>
    <row r="174" s="23" customFormat="1" x14ac:dyDescent="0.45"/>
    <row r="175" s="23" customFormat="1" x14ac:dyDescent="0.45"/>
    <row r="176" s="23" customFormat="1" x14ac:dyDescent="0.45"/>
    <row r="177" s="23" customFormat="1" x14ac:dyDescent="0.45"/>
    <row r="178" s="23" customFormat="1" x14ac:dyDescent="0.45"/>
    <row r="179" s="23" customFormat="1" x14ac:dyDescent="0.45"/>
    <row r="180" s="23" customFormat="1" x14ac:dyDescent="0.45"/>
    <row r="181" s="23" customFormat="1" x14ac:dyDescent="0.45"/>
    <row r="182" s="23" customFormat="1" x14ac:dyDescent="0.45"/>
    <row r="183" s="23" customFormat="1" x14ac:dyDescent="0.45"/>
    <row r="184" s="23" customFormat="1" x14ac:dyDescent="0.45"/>
    <row r="185" s="23" customFormat="1" x14ac:dyDescent="0.45"/>
    <row r="186" s="23" customFormat="1" x14ac:dyDescent="0.45"/>
    <row r="187" s="23" customFormat="1" x14ac:dyDescent="0.45"/>
    <row r="188" s="23" customFormat="1" x14ac:dyDescent="0.45"/>
    <row r="189" s="23" customFormat="1" x14ac:dyDescent="0.45"/>
    <row r="190" s="23" customFormat="1" x14ac:dyDescent="0.45"/>
    <row r="191" s="23" customFormat="1" x14ac:dyDescent="0.45"/>
    <row r="192" s="23" customFormat="1" x14ac:dyDescent="0.45"/>
    <row r="193" s="23" customFormat="1" x14ac:dyDescent="0.45"/>
    <row r="194" s="23" customFormat="1" x14ac:dyDescent="0.45"/>
    <row r="195" s="23" customFormat="1" x14ac:dyDescent="0.45"/>
    <row r="196" s="23" customFormat="1" x14ac:dyDescent="0.45"/>
    <row r="197" s="23" customFormat="1" x14ac:dyDescent="0.45"/>
    <row r="198" s="23" customFormat="1" x14ac:dyDescent="0.45"/>
    <row r="199" s="23" customFormat="1" x14ac:dyDescent="0.45"/>
    <row r="200" s="23" customFormat="1" x14ac:dyDescent="0.45"/>
    <row r="201" s="23" customFormat="1" x14ac:dyDescent="0.45"/>
    <row r="202" s="23" customFormat="1" x14ac:dyDescent="0.45"/>
    <row r="203" s="23" customFormat="1" x14ac:dyDescent="0.45"/>
    <row r="204" s="23" customFormat="1" x14ac:dyDescent="0.45"/>
    <row r="205" s="23" customFormat="1" x14ac:dyDescent="0.45"/>
    <row r="206" s="23" customFormat="1" x14ac:dyDescent="0.45"/>
    <row r="207" s="23" customFormat="1" x14ac:dyDescent="0.45"/>
    <row r="208" s="23" customFormat="1" x14ac:dyDescent="0.45"/>
    <row r="209" s="23" customFormat="1" x14ac:dyDescent="0.45"/>
    <row r="210" s="23" customFormat="1" x14ac:dyDescent="0.45"/>
    <row r="211" s="23" customFormat="1" x14ac:dyDescent="0.45"/>
    <row r="212" s="23" customFormat="1" x14ac:dyDescent="0.45"/>
    <row r="213" s="23" customFormat="1" x14ac:dyDescent="0.45"/>
    <row r="214" s="23" customFormat="1" x14ac:dyDescent="0.45"/>
    <row r="215" s="23" customFormat="1" x14ac:dyDescent="0.45"/>
    <row r="216" s="23" customFormat="1" x14ac:dyDescent="0.45"/>
    <row r="217" s="23" customFormat="1" x14ac:dyDescent="0.45"/>
    <row r="218" s="23" customFormat="1" x14ac:dyDescent="0.45"/>
    <row r="219" s="23" customFormat="1" x14ac:dyDescent="0.45"/>
    <row r="220" s="23" customFormat="1" x14ac:dyDescent="0.45"/>
    <row r="221" s="23" customFormat="1" x14ac:dyDescent="0.45"/>
    <row r="222" s="23" customFormat="1" x14ac:dyDescent="0.45"/>
    <row r="223" s="23" customFormat="1" x14ac:dyDescent="0.45"/>
    <row r="224" s="23" customFormat="1" x14ac:dyDescent="0.45"/>
    <row r="225" s="23" customFormat="1" x14ac:dyDescent="0.45"/>
    <row r="226" s="23" customFormat="1" x14ac:dyDescent="0.45"/>
    <row r="227" s="23" customFormat="1" x14ac:dyDescent="0.45"/>
    <row r="228" s="23" customFormat="1" x14ac:dyDescent="0.45"/>
    <row r="229" s="23" customFormat="1" x14ac:dyDescent="0.45"/>
    <row r="230" s="23" customFormat="1" x14ac:dyDescent="0.45"/>
    <row r="231" s="23" customFormat="1" x14ac:dyDescent="0.45"/>
    <row r="232" s="23" customFormat="1" x14ac:dyDescent="0.45"/>
    <row r="233" s="23" customFormat="1" x14ac:dyDescent="0.45"/>
    <row r="234" s="23" customFormat="1" x14ac:dyDescent="0.45"/>
    <row r="235" s="23" customFormat="1" x14ac:dyDescent="0.45"/>
    <row r="236" s="23" customFormat="1" x14ac:dyDescent="0.45"/>
    <row r="237" s="23" customFormat="1" x14ac:dyDescent="0.45"/>
    <row r="238" s="23" customFormat="1" x14ac:dyDescent="0.45"/>
    <row r="239" s="23" customFormat="1" x14ac:dyDescent="0.45"/>
    <row r="240" s="23" customFormat="1" x14ac:dyDescent="0.45"/>
    <row r="241" s="23" customFormat="1" x14ac:dyDescent="0.45"/>
    <row r="242" s="23" customFormat="1" x14ac:dyDescent="0.45"/>
    <row r="243" s="23" customFormat="1" x14ac:dyDescent="0.45"/>
    <row r="244" s="23" customFormat="1" x14ac:dyDescent="0.45"/>
    <row r="245" s="23" customFormat="1" x14ac:dyDescent="0.45"/>
    <row r="246" s="23" customFormat="1" x14ac:dyDescent="0.45"/>
    <row r="247" s="23" customFormat="1" x14ac:dyDescent="0.45"/>
    <row r="248" s="23" customFormat="1" x14ac:dyDescent="0.45"/>
    <row r="249" s="23" customFormat="1" x14ac:dyDescent="0.45"/>
    <row r="250" s="23" customFormat="1" x14ac:dyDescent="0.45"/>
    <row r="251" s="23" customFormat="1" x14ac:dyDescent="0.45"/>
    <row r="252" s="23" customFormat="1" x14ac:dyDescent="0.45"/>
    <row r="253" s="23" customFormat="1" x14ac:dyDescent="0.45"/>
    <row r="254" s="23" customFormat="1" x14ac:dyDescent="0.45"/>
    <row r="255" s="23" customFormat="1" x14ac:dyDescent="0.45"/>
    <row r="256" s="23" customFormat="1" x14ac:dyDescent="0.45"/>
    <row r="257" s="23" customFormat="1" x14ac:dyDescent="0.45"/>
    <row r="258" s="23" customFormat="1" x14ac:dyDescent="0.45"/>
    <row r="259" s="23" customFormat="1" x14ac:dyDescent="0.45"/>
    <row r="260" s="23" customFormat="1" x14ac:dyDescent="0.45"/>
    <row r="261" s="23" customFormat="1" x14ac:dyDescent="0.45"/>
    <row r="262" s="23" customFormat="1" x14ac:dyDescent="0.45"/>
    <row r="263" s="23" customFormat="1" x14ac:dyDescent="0.45"/>
    <row r="264" s="23" customFormat="1" x14ac:dyDescent="0.45"/>
    <row r="265" s="23" customFormat="1" x14ac:dyDescent="0.45"/>
    <row r="266" s="23" customFormat="1" x14ac:dyDescent="0.45"/>
    <row r="267" s="23" customFormat="1" x14ac:dyDescent="0.45"/>
    <row r="268" s="23" customFormat="1" x14ac:dyDescent="0.45"/>
    <row r="269" s="23" customFormat="1" x14ac:dyDescent="0.45"/>
    <row r="270" s="23" customFormat="1" x14ac:dyDescent="0.45"/>
    <row r="271" s="23" customFormat="1" x14ac:dyDescent="0.45"/>
    <row r="272" s="23" customFormat="1" x14ac:dyDescent="0.45"/>
    <row r="273" s="23" customFormat="1" x14ac:dyDescent="0.45"/>
    <row r="274" s="23" customFormat="1" x14ac:dyDescent="0.45"/>
    <row r="275" s="23" customFormat="1" x14ac:dyDescent="0.45"/>
    <row r="276" s="23" customFormat="1" x14ac:dyDescent="0.45"/>
    <row r="277" s="23" customFormat="1" x14ac:dyDescent="0.45"/>
    <row r="278" s="23" customFormat="1" x14ac:dyDescent="0.45"/>
    <row r="279" s="23" customFormat="1" x14ac:dyDescent="0.45"/>
    <row r="280" s="23" customFormat="1" x14ac:dyDescent="0.45"/>
    <row r="281" s="23" customFormat="1" x14ac:dyDescent="0.45"/>
    <row r="282" s="23" customFormat="1" x14ac:dyDescent="0.45"/>
    <row r="283" s="23" customFormat="1" x14ac:dyDescent="0.45"/>
    <row r="284" s="23" customFormat="1" x14ac:dyDescent="0.45"/>
    <row r="285" s="23" customFormat="1" x14ac:dyDescent="0.45"/>
    <row r="286" s="23" customFormat="1" x14ac:dyDescent="0.45"/>
    <row r="287" s="23" customFormat="1" x14ac:dyDescent="0.45"/>
    <row r="288" s="23" customFormat="1" x14ac:dyDescent="0.45"/>
    <row r="289" s="23" customFormat="1" x14ac:dyDescent="0.45"/>
    <row r="290" s="23" customFormat="1" x14ac:dyDescent="0.45"/>
    <row r="291" s="23" customFormat="1" x14ac:dyDescent="0.45"/>
    <row r="292" s="23" customFormat="1" x14ac:dyDescent="0.45"/>
    <row r="293" s="23" customFormat="1" x14ac:dyDescent="0.45"/>
    <row r="294" s="23" customFormat="1" x14ac:dyDescent="0.45"/>
    <row r="295" s="23" customFormat="1" x14ac:dyDescent="0.45"/>
    <row r="296" s="23" customFormat="1" x14ac:dyDescent="0.45"/>
    <row r="297" s="23" customFormat="1" x14ac:dyDescent="0.45"/>
    <row r="298" s="23" customFormat="1" x14ac:dyDescent="0.45"/>
    <row r="299" s="23" customFormat="1" x14ac:dyDescent="0.45"/>
    <row r="300" s="23" customFormat="1" x14ac:dyDescent="0.45"/>
    <row r="301" s="23" customFormat="1" x14ac:dyDescent="0.45"/>
    <row r="302" s="23" customFormat="1" x14ac:dyDescent="0.45"/>
    <row r="303" s="23" customFormat="1" x14ac:dyDescent="0.45"/>
    <row r="304" s="23" customFormat="1" x14ac:dyDescent="0.45"/>
    <row r="305" s="23" customFormat="1" x14ac:dyDescent="0.45"/>
    <row r="306" s="23" customFormat="1" x14ac:dyDescent="0.45"/>
    <row r="307" s="23" customFormat="1" x14ac:dyDescent="0.45"/>
    <row r="308" s="23" customFormat="1" x14ac:dyDescent="0.45"/>
    <row r="309" s="23" customFormat="1" x14ac:dyDescent="0.45"/>
    <row r="310" s="23" customFormat="1" x14ac:dyDescent="0.45"/>
    <row r="311" s="23" customFormat="1" x14ac:dyDescent="0.45"/>
    <row r="312" s="23" customFormat="1" x14ac:dyDescent="0.45"/>
    <row r="313" s="23" customFormat="1" x14ac:dyDescent="0.45"/>
    <row r="314" s="23" customFormat="1" x14ac:dyDescent="0.45"/>
    <row r="315" s="23" customFormat="1" x14ac:dyDescent="0.45"/>
    <row r="316" s="23" customFormat="1" x14ac:dyDescent="0.45"/>
    <row r="317" s="23" customFormat="1" x14ac:dyDescent="0.45"/>
    <row r="318" s="23" customFormat="1" x14ac:dyDescent="0.45"/>
    <row r="319" s="23" customFormat="1" x14ac:dyDescent="0.45"/>
    <row r="320" s="23" customFormat="1" x14ac:dyDescent="0.45"/>
    <row r="321" s="23" customFormat="1" x14ac:dyDescent="0.45"/>
    <row r="322" s="23" customFormat="1" x14ac:dyDescent="0.45"/>
    <row r="323" s="23" customFormat="1" x14ac:dyDescent="0.45"/>
    <row r="324" s="23" customFormat="1" x14ac:dyDescent="0.45"/>
    <row r="325" s="23" customFormat="1" x14ac:dyDescent="0.45"/>
    <row r="326" s="23" customFormat="1" x14ac:dyDescent="0.45"/>
    <row r="327" s="23" customFormat="1" x14ac:dyDescent="0.45"/>
    <row r="328" s="23" customFormat="1" x14ac:dyDescent="0.45"/>
    <row r="329" s="23" customFormat="1" x14ac:dyDescent="0.45"/>
    <row r="330" s="23" customFormat="1" x14ac:dyDescent="0.45"/>
    <row r="331" s="23" customFormat="1" x14ac:dyDescent="0.45"/>
    <row r="332" s="23" customFormat="1" x14ac:dyDescent="0.45"/>
    <row r="333" s="23" customFormat="1" x14ac:dyDescent="0.45"/>
    <row r="334" s="23" customFormat="1" x14ac:dyDescent="0.45"/>
    <row r="335" s="23" customFormat="1" x14ac:dyDescent="0.45"/>
    <row r="336" s="23" customFormat="1" x14ac:dyDescent="0.45"/>
    <row r="337" s="23" customFormat="1" x14ac:dyDescent="0.45"/>
    <row r="338" s="23" customFormat="1" x14ac:dyDescent="0.45"/>
    <row r="339" s="23" customFormat="1" x14ac:dyDescent="0.45"/>
    <row r="340" s="23" customFormat="1" x14ac:dyDescent="0.45"/>
    <row r="341" s="23" customFormat="1" x14ac:dyDescent="0.45"/>
    <row r="342" s="23" customFormat="1" x14ac:dyDescent="0.45"/>
    <row r="343" s="23" customFormat="1" x14ac:dyDescent="0.45"/>
    <row r="344" s="23" customFormat="1" x14ac:dyDescent="0.45"/>
    <row r="345" s="23" customFormat="1" x14ac:dyDescent="0.45"/>
    <row r="346" s="23" customFormat="1" x14ac:dyDescent="0.45"/>
    <row r="347" s="23" customFormat="1" x14ac:dyDescent="0.45"/>
    <row r="348" s="23" customFormat="1" x14ac:dyDescent="0.45"/>
    <row r="349" s="23" customFormat="1" x14ac:dyDescent="0.45"/>
    <row r="350" s="23" customFormat="1" x14ac:dyDescent="0.45"/>
    <row r="351" s="23" customFormat="1" x14ac:dyDescent="0.45"/>
    <row r="352" s="23" customFormat="1" x14ac:dyDescent="0.45"/>
    <row r="353" s="23" customFormat="1" x14ac:dyDescent="0.45"/>
    <row r="354" s="23" customFormat="1" x14ac:dyDescent="0.45"/>
    <row r="355" s="23" customFormat="1" x14ac:dyDescent="0.45"/>
    <row r="356" s="23" customFormat="1" x14ac:dyDescent="0.45"/>
    <row r="357" s="23" customFormat="1" x14ac:dyDescent="0.45"/>
    <row r="358" s="23" customFormat="1" x14ac:dyDescent="0.45"/>
    <row r="359" s="23" customFormat="1" x14ac:dyDescent="0.45"/>
    <row r="360" s="23" customFormat="1" x14ac:dyDescent="0.45"/>
    <row r="361" s="23" customFormat="1" x14ac:dyDescent="0.45"/>
    <row r="362" s="23" customFormat="1" x14ac:dyDescent="0.45"/>
    <row r="363" s="23" customFormat="1" x14ac:dyDescent="0.45"/>
    <row r="364" s="23" customFormat="1" x14ac:dyDescent="0.45"/>
    <row r="365" s="23" customFormat="1" x14ac:dyDescent="0.45"/>
    <row r="366" s="23" customFormat="1" x14ac:dyDescent="0.45"/>
    <row r="367" s="23" customFormat="1" x14ac:dyDescent="0.45"/>
    <row r="368" s="23" customFormat="1" x14ac:dyDescent="0.45"/>
    <row r="369" s="23" customFormat="1" x14ac:dyDescent="0.45"/>
    <row r="370" s="23" customFormat="1" x14ac:dyDescent="0.45"/>
    <row r="371" s="23" customFormat="1" x14ac:dyDescent="0.45"/>
    <row r="372" s="23" customFormat="1" x14ac:dyDescent="0.45"/>
    <row r="373" s="23" customFormat="1" x14ac:dyDescent="0.45"/>
    <row r="374" s="23" customFormat="1" x14ac:dyDescent="0.45"/>
    <row r="375" s="23" customFormat="1" x14ac:dyDescent="0.45"/>
    <row r="376" s="23" customFormat="1" x14ac:dyDescent="0.45"/>
    <row r="377" s="23" customFormat="1" x14ac:dyDescent="0.45"/>
    <row r="378" s="23" customFormat="1" x14ac:dyDescent="0.45"/>
    <row r="379" s="23" customFormat="1" x14ac:dyDescent="0.45"/>
    <row r="380" s="23" customFormat="1" x14ac:dyDescent="0.45"/>
    <row r="381" s="23" customFormat="1" x14ac:dyDescent="0.45"/>
    <row r="382" s="23" customFormat="1" x14ac:dyDescent="0.45"/>
    <row r="383" s="23" customFormat="1" x14ac:dyDescent="0.45"/>
    <row r="384" s="23" customFormat="1" x14ac:dyDescent="0.45"/>
    <row r="385" s="23" customFormat="1" x14ac:dyDescent="0.45"/>
    <row r="386" s="23" customFormat="1" x14ac:dyDescent="0.45"/>
    <row r="387" s="23" customFormat="1" x14ac:dyDescent="0.45"/>
    <row r="388" s="23" customFormat="1" x14ac:dyDescent="0.45"/>
    <row r="389" s="23" customFormat="1" x14ac:dyDescent="0.45"/>
    <row r="390" s="23" customFormat="1" x14ac:dyDescent="0.45"/>
    <row r="391" s="23" customFormat="1" x14ac:dyDescent="0.45"/>
    <row r="392" s="23" customFormat="1" x14ac:dyDescent="0.45"/>
    <row r="393" s="23" customFormat="1" x14ac:dyDescent="0.45"/>
    <row r="394" s="23" customFormat="1" x14ac:dyDescent="0.45"/>
    <row r="395" s="23" customFormat="1" x14ac:dyDescent="0.45"/>
    <row r="396" s="23" customFormat="1" x14ac:dyDescent="0.45"/>
    <row r="397" s="23" customFormat="1" x14ac:dyDescent="0.45"/>
    <row r="398" s="23" customFormat="1" x14ac:dyDescent="0.45"/>
    <row r="399" s="23" customFormat="1" x14ac:dyDescent="0.45"/>
    <row r="400" s="23" customFormat="1" x14ac:dyDescent="0.45"/>
    <row r="401" s="23" customFormat="1" x14ac:dyDescent="0.45"/>
    <row r="402" s="23" customFormat="1" x14ac:dyDescent="0.45"/>
    <row r="403" s="23" customFormat="1" x14ac:dyDescent="0.45"/>
    <row r="404" s="23" customFormat="1" x14ac:dyDescent="0.45"/>
    <row r="405" s="23" customFormat="1" x14ac:dyDescent="0.45"/>
    <row r="406" s="23" customFormat="1" x14ac:dyDescent="0.45"/>
    <row r="407" s="23" customFormat="1" x14ac:dyDescent="0.45"/>
    <row r="408" s="23" customFormat="1" x14ac:dyDescent="0.45"/>
    <row r="409" s="23" customFormat="1" x14ac:dyDescent="0.45"/>
    <row r="410" s="23" customFormat="1" x14ac:dyDescent="0.45"/>
    <row r="411" s="23" customFormat="1" x14ac:dyDescent="0.45"/>
    <row r="412" s="23" customFormat="1" x14ac:dyDescent="0.45"/>
    <row r="413" s="23" customFormat="1" x14ac:dyDescent="0.45"/>
    <row r="414" s="23" customFormat="1" x14ac:dyDescent="0.45"/>
    <row r="415" s="23" customFormat="1" x14ac:dyDescent="0.45"/>
    <row r="416" s="23" customFormat="1" x14ac:dyDescent="0.45"/>
    <row r="417" s="23" customFormat="1" x14ac:dyDescent="0.45"/>
    <row r="418" s="23" customFormat="1" x14ac:dyDescent="0.45"/>
    <row r="419" s="23" customFormat="1" x14ac:dyDescent="0.45"/>
    <row r="420" s="23" customFormat="1" x14ac:dyDescent="0.45"/>
    <row r="421" s="23" customFormat="1" x14ac:dyDescent="0.45"/>
    <row r="422" s="23" customFormat="1" x14ac:dyDescent="0.45"/>
    <row r="423" s="23" customFormat="1" x14ac:dyDescent="0.45"/>
    <row r="424" s="23" customFormat="1" x14ac:dyDescent="0.45"/>
    <row r="425" s="23" customFormat="1" x14ac:dyDescent="0.45"/>
    <row r="426" s="23" customFormat="1" x14ac:dyDescent="0.45"/>
    <row r="427" s="23" customFormat="1" x14ac:dyDescent="0.45"/>
    <row r="428" s="23" customFormat="1" x14ac:dyDescent="0.45"/>
    <row r="429" s="23" customFormat="1" x14ac:dyDescent="0.45"/>
    <row r="430" s="23" customFormat="1" x14ac:dyDescent="0.45"/>
    <row r="431" s="23" customFormat="1" x14ac:dyDescent="0.45"/>
    <row r="432" s="23" customFormat="1" x14ac:dyDescent="0.45"/>
    <row r="433" s="23" customFormat="1" x14ac:dyDescent="0.45"/>
    <row r="434" s="23" customFormat="1" x14ac:dyDescent="0.45"/>
    <row r="435" s="23" customFormat="1" x14ac:dyDescent="0.45"/>
    <row r="436" s="23" customFormat="1" x14ac:dyDescent="0.45"/>
    <row r="437" s="23" customFormat="1" x14ac:dyDescent="0.45"/>
    <row r="438" s="23" customFormat="1" x14ac:dyDescent="0.45"/>
    <row r="439" s="23" customFormat="1" x14ac:dyDescent="0.45"/>
    <row r="440" s="23" customFormat="1" x14ac:dyDescent="0.45"/>
    <row r="441" s="23" customFormat="1" x14ac:dyDescent="0.45"/>
    <row r="442" s="23" customFormat="1" x14ac:dyDescent="0.45"/>
    <row r="443" s="23" customFormat="1" x14ac:dyDescent="0.45"/>
    <row r="444" s="23" customFormat="1" x14ac:dyDescent="0.45"/>
    <row r="445" s="23" customFormat="1" x14ac:dyDescent="0.45"/>
    <row r="446" s="23" customFormat="1" x14ac:dyDescent="0.45"/>
    <row r="447" s="23" customFormat="1" x14ac:dyDescent="0.45"/>
    <row r="448" s="23" customFormat="1" x14ac:dyDescent="0.45"/>
    <row r="449" s="23" customFormat="1" x14ac:dyDescent="0.45"/>
    <row r="450" s="23" customFormat="1" x14ac:dyDescent="0.45"/>
    <row r="451" s="23" customFormat="1" x14ac:dyDescent="0.45"/>
    <row r="452" s="23" customFormat="1" x14ac:dyDescent="0.45"/>
    <row r="453" s="23" customFormat="1" x14ac:dyDescent="0.45"/>
    <row r="454" s="23" customFormat="1" x14ac:dyDescent="0.45"/>
    <row r="455" s="23" customFormat="1" x14ac:dyDescent="0.45"/>
    <row r="456" s="23" customFormat="1" x14ac:dyDescent="0.45"/>
    <row r="457" s="23" customFormat="1" x14ac:dyDescent="0.45"/>
    <row r="458" s="23" customFormat="1" x14ac:dyDescent="0.45"/>
    <row r="459" s="23" customFormat="1" x14ac:dyDescent="0.45"/>
    <row r="460" s="23" customFormat="1" x14ac:dyDescent="0.45"/>
    <row r="461" s="23" customFormat="1" x14ac:dyDescent="0.45"/>
    <row r="462" s="23" customFormat="1" x14ac:dyDescent="0.45"/>
    <row r="463" s="23" customFormat="1" x14ac:dyDescent="0.45"/>
    <row r="464" s="23" customFormat="1" x14ac:dyDescent="0.45"/>
    <row r="465" s="23" customFormat="1" x14ac:dyDescent="0.45"/>
    <row r="466" s="23" customFormat="1" x14ac:dyDescent="0.45"/>
    <row r="467" s="23" customFormat="1" x14ac:dyDescent="0.45"/>
    <row r="468" s="23" customFormat="1" x14ac:dyDescent="0.45"/>
    <row r="469" s="23" customFormat="1" x14ac:dyDescent="0.45"/>
    <row r="470" s="23" customFormat="1" x14ac:dyDescent="0.45"/>
    <row r="471" s="23" customFormat="1" x14ac:dyDescent="0.45"/>
    <row r="472" s="23" customFormat="1" x14ac:dyDescent="0.45"/>
    <row r="473" s="23" customFormat="1" x14ac:dyDescent="0.45"/>
    <row r="474" s="23" customFormat="1" x14ac:dyDescent="0.45"/>
    <row r="475" s="23" customFormat="1" x14ac:dyDescent="0.45"/>
    <row r="476" s="23" customFormat="1" x14ac:dyDescent="0.45"/>
    <row r="477" s="23" customFormat="1" x14ac:dyDescent="0.45"/>
    <row r="478" s="23" customFormat="1" x14ac:dyDescent="0.45"/>
    <row r="479" s="23" customFormat="1" x14ac:dyDescent="0.45"/>
    <row r="480" s="23" customFormat="1" x14ac:dyDescent="0.45"/>
    <row r="481" s="23" customFormat="1" x14ac:dyDescent="0.45"/>
    <row r="482" s="23" customFormat="1" x14ac:dyDescent="0.45"/>
    <row r="483" s="23" customFormat="1" x14ac:dyDescent="0.45"/>
    <row r="484" s="23" customFormat="1" x14ac:dyDescent="0.45"/>
    <row r="485" s="23" customFormat="1" x14ac:dyDescent="0.45"/>
    <row r="486" s="23" customFormat="1" x14ac:dyDescent="0.45"/>
    <row r="487" s="23" customFormat="1" x14ac:dyDescent="0.45"/>
    <row r="488" s="23" customFormat="1" x14ac:dyDescent="0.45"/>
    <row r="489" s="23" customFormat="1" x14ac:dyDescent="0.45"/>
    <row r="490" s="23" customFormat="1" x14ac:dyDescent="0.45"/>
    <row r="491" s="23" customFormat="1" x14ac:dyDescent="0.45"/>
    <row r="492" s="23" customFormat="1" x14ac:dyDescent="0.45"/>
    <row r="493" s="23" customFormat="1" x14ac:dyDescent="0.45"/>
    <row r="494" s="23" customFormat="1" x14ac:dyDescent="0.45"/>
    <row r="495" s="23" customFormat="1" x14ac:dyDescent="0.45"/>
    <row r="496" s="23" customFormat="1" x14ac:dyDescent="0.45"/>
    <row r="497" s="23" customFormat="1" x14ac:dyDescent="0.45"/>
    <row r="498" s="23" customFormat="1" x14ac:dyDescent="0.45"/>
    <row r="499" s="23" customFormat="1" x14ac:dyDescent="0.45"/>
    <row r="500" s="23" customFormat="1" x14ac:dyDescent="0.45"/>
    <row r="501" s="23" customFormat="1" x14ac:dyDescent="0.45"/>
    <row r="502" s="23" customFormat="1" x14ac:dyDescent="0.45"/>
    <row r="503" s="23" customFormat="1" x14ac:dyDescent="0.45"/>
    <row r="504" s="23" customFormat="1" x14ac:dyDescent="0.45"/>
    <row r="505" s="23" customFormat="1" x14ac:dyDescent="0.45"/>
    <row r="506" s="23" customFormat="1" x14ac:dyDescent="0.45"/>
    <row r="507" s="23" customFormat="1" x14ac:dyDescent="0.45"/>
    <row r="508" s="23" customFormat="1" x14ac:dyDescent="0.45"/>
    <row r="509" s="23" customFormat="1" x14ac:dyDescent="0.45"/>
    <row r="510" s="23" customFormat="1" x14ac:dyDescent="0.45"/>
    <row r="511" s="23" customFormat="1" x14ac:dyDescent="0.45"/>
    <row r="512" s="23" customFormat="1" x14ac:dyDescent="0.45"/>
    <row r="513" s="23" customFormat="1" x14ac:dyDescent="0.45"/>
    <row r="514" s="23" customFormat="1" x14ac:dyDescent="0.45"/>
    <row r="515" s="23" customFormat="1" x14ac:dyDescent="0.45"/>
    <row r="516" s="23" customFormat="1" x14ac:dyDescent="0.45"/>
    <row r="517" s="23" customFormat="1" x14ac:dyDescent="0.45"/>
    <row r="518" s="23" customFormat="1" x14ac:dyDescent="0.45"/>
    <row r="519" s="23" customFormat="1" x14ac:dyDescent="0.45"/>
    <row r="520" s="23" customFormat="1" x14ac:dyDescent="0.45"/>
    <row r="521" s="23" customFormat="1" x14ac:dyDescent="0.45"/>
    <row r="522" s="23" customFormat="1" x14ac:dyDescent="0.45"/>
    <row r="523" s="23" customFormat="1" x14ac:dyDescent="0.45"/>
    <row r="524" s="23" customFormat="1" x14ac:dyDescent="0.45"/>
    <row r="525" s="23" customFormat="1" x14ac:dyDescent="0.45"/>
    <row r="526" s="23" customFormat="1" x14ac:dyDescent="0.45"/>
    <row r="527" s="23" customFormat="1" x14ac:dyDescent="0.45"/>
    <row r="528" s="23" customFormat="1" x14ac:dyDescent="0.45"/>
    <row r="529" s="23" customFormat="1" x14ac:dyDescent="0.45"/>
    <row r="530" s="23" customFormat="1" x14ac:dyDescent="0.45"/>
    <row r="531" s="23" customFormat="1" x14ac:dyDescent="0.45"/>
    <row r="532" s="23" customFormat="1" x14ac:dyDescent="0.45"/>
    <row r="533" s="23" customFormat="1" x14ac:dyDescent="0.45"/>
    <row r="534" s="23" customFormat="1" x14ac:dyDescent="0.45"/>
    <row r="535" s="23" customFormat="1" x14ac:dyDescent="0.45"/>
    <row r="536" s="23" customFormat="1" x14ac:dyDescent="0.45"/>
    <row r="537" s="23" customFormat="1" x14ac:dyDescent="0.45"/>
    <row r="538" s="23" customFormat="1" x14ac:dyDescent="0.45"/>
    <row r="539" s="23" customFormat="1" x14ac:dyDescent="0.45"/>
    <row r="540" s="23" customFormat="1" x14ac:dyDescent="0.45"/>
    <row r="541" s="23" customFormat="1" x14ac:dyDescent="0.45"/>
    <row r="542" s="23" customFormat="1" x14ac:dyDescent="0.45"/>
    <row r="543" s="23" customFormat="1" x14ac:dyDescent="0.45"/>
    <row r="544" s="23" customFormat="1" x14ac:dyDescent="0.45"/>
    <row r="545" s="23" customFormat="1" x14ac:dyDescent="0.45"/>
    <row r="546" s="23" customFormat="1" x14ac:dyDescent="0.45"/>
    <row r="547" s="23" customFormat="1" x14ac:dyDescent="0.45"/>
    <row r="548" s="23" customFormat="1" x14ac:dyDescent="0.45"/>
    <row r="549" s="23" customFormat="1" x14ac:dyDescent="0.45"/>
    <row r="550" s="23" customFormat="1" x14ac:dyDescent="0.45"/>
    <row r="551" s="23" customFormat="1" x14ac:dyDescent="0.45"/>
    <row r="552" s="23" customFormat="1" x14ac:dyDescent="0.45"/>
    <row r="553" s="23" customFormat="1" x14ac:dyDescent="0.45"/>
    <row r="554" s="23" customFormat="1" x14ac:dyDescent="0.45"/>
    <row r="555" s="23" customFormat="1" x14ac:dyDescent="0.45"/>
    <row r="556" s="23" customFormat="1" x14ac:dyDescent="0.45"/>
    <row r="557" s="23" customFormat="1" x14ac:dyDescent="0.45"/>
    <row r="558" s="23" customFormat="1" x14ac:dyDescent="0.45"/>
    <row r="559" s="23" customFormat="1" x14ac:dyDescent="0.45"/>
    <row r="560" s="23" customFormat="1" x14ac:dyDescent="0.45"/>
    <row r="561" s="23" customFormat="1" x14ac:dyDescent="0.45"/>
  </sheetData>
  <mergeCells count="1">
    <mergeCell ref="B1:F1"/>
  </mergeCells>
  <pageMargins left="0.7" right="0.7" top="0.75" bottom="0.75" header="0.3" footer="0.3"/>
  <pageSetup orientation="portrait" r:id="rId1"/>
  <ignoredErrors>
    <ignoredError sqref="F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Portada</vt:lpstr>
      <vt:lpstr>Léame</vt:lpstr>
      <vt:lpstr>Plan de acción</vt:lpstr>
      <vt:lpstr>Temporalidad</vt:lpstr>
      <vt:lpstr>Responsables</vt:lpstr>
      <vt:lpstr>$Preoperativa</vt:lpstr>
      <vt:lpstr>$Operativo</vt:lpstr>
      <vt:lpstr>$Mantenimiento</vt:lpstr>
      <vt:lpstr>$S&amp;E</vt:lpstr>
      <vt:lpstr>Plan de compra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america.melo</cp:lastModifiedBy>
  <cp:revision/>
  <dcterms:created xsi:type="dcterms:W3CDTF">2022-01-28T00:53:03Z</dcterms:created>
  <dcterms:modified xsi:type="dcterms:W3CDTF">2022-03-26T17:30:19Z</dcterms:modified>
  <cp:category/>
  <cp:contentStatus/>
</cp:coreProperties>
</file>